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IS.1.4.1a-b-c-d" sheetId="1" r:id="rId1"/>
    <sheet name="RF.IS.1.4.1b" sheetId="2" state="hidden" r:id="rId2"/>
    <sheet name="RF.IS.1.4.1c" sheetId="3" state="hidden" r:id="rId3"/>
    <sheet name="RF.IS.1.4.1d" sheetId="4" state="hidden" r:id="rId4"/>
    <sheet name="ISTAT 16 senza IncMort" sheetId="5" state="hidden" r:id="rId5"/>
    <sheet name="2016 da spss" sheetId="6" state="hidden" r:id="rId6"/>
  </sheets>
  <calcPr calcId="145621"/>
</workbook>
</file>

<file path=xl/calcChain.xml><?xml version="1.0" encoding="utf-8"?>
<calcChain xmlns="http://schemas.openxmlformats.org/spreadsheetml/2006/main">
  <c r="R206" i="1" l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05" i="1"/>
  <c r="Q200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177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R144" i="1"/>
  <c r="R143" i="1"/>
  <c r="R136" i="1"/>
  <c r="R137" i="1"/>
  <c r="R138" i="1"/>
  <c r="R139" i="1"/>
  <c r="R140" i="1"/>
  <c r="R141" i="1"/>
  <c r="R142" i="1"/>
  <c r="R135" i="1"/>
  <c r="R134" i="1"/>
  <c r="R131" i="1"/>
  <c r="R132" i="1"/>
  <c r="R133" i="1"/>
  <c r="R130" i="1"/>
  <c r="R129" i="1"/>
  <c r="R122" i="1"/>
  <c r="R123" i="1"/>
  <c r="R124" i="1"/>
  <c r="R125" i="1"/>
  <c r="R126" i="1"/>
  <c r="R127" i="1"/>
  <c r="R128" i="1"/>
  <c r="R121" i="1"/>
  <c r="Q136" i="1"/>
  <c r="Q137" i="1"/>
  <c r="Q138" i="1"/>
  <c r="Q139" i="1"/>
  <c r="Q140" i="1"/>
  <c r="Q141" i="1"/>
  <c r="Q142" i="1"/>
  <c r="Q135" i="1"/>
  <c r="Q131" i="1"/>
  <c r="Q132" i="1"/>
  <c r="Q133" i="1"/>
  <c r="Q130" i="1"/>
  <c r="Q127" i="1"/>
  <c r="Q128" i="1"/>
  <c r="Q126" i="1"/>
  <c r="Q125" i="1"/>
  <c r="Q124" i="1"/>
  <c r="Q123" i="1"/>
  <c r="Q122" i="1"/>
  <c r="Q121" i="1"/>
  <c r="BA462" i="1" l="1"/>
  <c r="BA440" i="1"/>
  <c r="BA441" i="1"/>
  <c r="BA442" i="1"/>
  <c r="BA443" i="1"/>
  <c r="BA444" i="1"/>
  <c r="BA445" i="1"/>
  <c r="BA446" i="1"/>
  <c r="BA447" i="1"/>
  <c r="BA448" i="1"/>
  <c r="BA449" i="1"/>
  <c r="BA450" i="1"/>
  <c r="BA451" i="1"/>
  <c r="BA452" i="1"/>
  <c r="BA453" i="1"/>
  <c r="BA454" i="1"/>
  <c r="BA455" i="1"/>
  <c r="BA456" i="1"/>
  <c r="BA457" i="1"/>
  <c r="BA458" i="1"/>
  <c r="BA459" i="1"/>
  <c r="BA460" i="1"/>
  <c r="BA461" i="1"/>
  <c r="BA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39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11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383" i="1"/>
  <c r="BA363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56" i="1"/>
  <c r="R357" i="1"/>
  <c r="R358" i="1"/>
  <c r="R359" i="1"/>
  <c r="R360" i="1"/>
  <c r="R361" i="1"/>
  <c r="R362" i="1"/>
  <c r="R355" i="1"/>
  <c r="Q370" i="1"/>
  <c r="Q371" i="1"/>
  <c r="Q372" i="1"/>
  <c r="Q373" i="1"/>
  <c r="Q374" i="1"/>
  <c r="Q375" i="1"/>
  <c r="Q376" i="1"/>
  <c r="Q369" i="1"/>
  <c r="Q365" i="1"/>
  <c r="Q366" i="1"/>
  <c r="Q367" i="1"/>
  <c r="Q364" i="1"/>
  <c r="Q362" i="1"/>
  <c r="Q361" i="1"/>
  <c r="Q360" i="1"/>
  <c r="Q359" i="1"/>
  <c r="Q358" i="1"/>
  <c r="Q357" i="1"/>
  <c r="Q356" i="1"/>
  <c r="Q355" i="1"/>
  <c r="BA325" i="1"/>
  <c r="BA326" i="1"/>
  <c r="BA327" i="1"/>
  <c r="BA328" i="1"/>
  <c r="BA329" i="1"/>
  <c r="BA330" i="1"/>
  <c r="BA331" i="1"/>
  <c r="BA332" i="1"/>
  <c r="BA333" i="1"/>
  <c r="BA334" i="1"/>
  <c r="BA335" i="1"/>
  <c r="BA336" i="1"/>
  <c r="BA337" i="1"/>
  <c r="BA338" i="1"/>
  <c r="BA339" i="1"/>
  <c r="BA340" i="1"/>
  <c r="BA341" i="1"/>
  <c r="BA342" i="1"/>
  <c r="BA343" i="1"/>
  <c r="BA344" i="1"/>
  <c r="BA345" i="1"/>
  <c r="BA346" i="1"/>
  <c r="BA347" i="1"/>
  <c r="BA324" i="1"/>
  <c r="R347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24" i="1"/>
  <c r="R240" i="1"/>
  <c r="R244" i="1"/>
  <c r="Q274" i="1" s="1"/>
  <c r="Q252" i="1"/>
  <c r="Q253" i="1"/>
  <c r="R253" i="1" s="1"/>
  <c r="Q254" i="1"/>
  <c r="Q255" i="1"/>
  <c r="Q256" i="1"/>
  <c r="R256" i="1" s="1"/>
  <c r="Q286" i="1" s="1"/>
  <c r="Q257" i="1"/>
  <c r="R257" i="1" s="1"/>
  <c r="Q258" i="1"/>
  <c r="R258" i="1" s="1"/>
  <c r="Q251" i="1"/>
  <c r="Q248" i="1"/>
  <c r="R248" i="1" s="1"/>
  <c r="Q278" i="1" s="1"/>
  <c r="Q249" i="1"/>
  <c r="R249" i="1" s="1"/>
  <c r="Q247" i="1"/>
  <c r="Q246" i="1"/>
  <c r="Q244" i="1"/>
  <c r="Q243" i="1"/>
  <c r="R243" i="1" s="1"/>
  <c r="Q242" i="1"/>
  <c r="R242" i="1" s="1"/>
  <c r="Q241" i="1"/>
  <c r="R241" i="1" s="1"/>
  <c r="Q240" i="1"/>
  <c r="Q239" i="1"/>
  <c r="R239" i="1" s="1"/>
  <c r="Q238" i="1"/>
  <c r="R238" i="1" s="1"/>
  <c r="Q237" i="1"/>
  <c r="R237" i="1" s="1"/>
  <c r="Q205" i="1"/>
  <c r="Q206" i="1"/>
  <c r="Q207" i="1"/>
  <c r="Q208" i="1"/>
  <c r="Q209" i="1"/>
  <c r="Q210" i="1"/>
  <c r="Q211" i="1"/>
  <c r="Q212" i="1"/>
  <c r="Q214" i="1"/>
  <c r="Q215" i="1"/>
  <c r="Q216" i="1"/>
  <c r="Q217" i="1"/>
  <c r="Q219" i="1"/>
  <c r="Q220" i="1"/>
  <c r="Q221" i="1"/>
  <c r="Q222" i="1"/>
  <c r="Q223" i="1"/>
  <c r="Q224" i="1"/>
  <c r="Q225" i="1"/>
  <c r="Q226" i="1"/>
  <c r="Q270" i="1" l="1"/>
  <c r="R252" i="1"/>
  <c r="Q282" i="1" s="1"/>
  <c r="R255" i="1"/>
  <c r="Q285" i="1" s="1"/>
  <c r="R251" i="1"/>
  <c r="Q281" i="1" s="1"/>
  <c r="Q269" i="1"/>
  <c r="R247" i="1"/>
  <c r="Q277" i="1" s="1"/>
  <c r="Q288" i="1"/>
  <c r="Q272" i="1"/>
  <c r="Q268" i="1"/>
  <c r="R254" i="1"/>
  <c r="Q284" i="1" s="1"/>
  <c r="R246" i="1"/>
  <c r="Q276" i="1" s="1"/>
  <c r="Q273" i="1"/>
  <c r="Q267" i="1"/>
  <c r="Q287" i="1"/>
  <c r="Q283" i="1"/>
  <c r="Q279" i="1"/>
  <c r="Q271" i="1"/>
  <c r="R14" i="1" l="1"/>
  <c r="R98" i="1"/>
  <c r="R99" i="1"/>
  <c r="Q20" i="1"/>
  <c r="R104" i="1" s="1"/>
  <c r="Q21" i="1"/>
  <c r="R105" i="1" s="1"/>
  <c r="Q22" i="1"/>
  <c r="R22" i="1" s="1"/>
  <c r="Q23" i="1"/>
  <c r="Q107" i="1" s="1"/>
  <c r="Q24" i="1"/>
  <c r="R108" i="1" s="1"/>
  <c r="Q25" i="1"/>
  <c r="R109" i="1" s="1"/>
  <c r="Q26" i="1"/>
  <c r="R26" i="1" s="1"/>
  <c r="Q19" i="1"/>
  <c r="R19" i="1" s="1"/>
  <c r="Q17" i="1"/>
  <c r="Q101" i="1" s="1"/>
  <c r="Q16" i="1"/>
  <c r="R100" i="1" s="1"/>
  <c r="Q15" i="1"/>
  <c r="R15" i="1" s="1"/>
  <c r="Q43" i="1" s="1"/>
  <c r="Q14" i="1"/>
  <c r="Q98" i="1" s="1"/>
  <c r="Q12" i="1"/>
  <c r="R12" i="1" s="1"/>
  <c r="Q40" i="1" s="1"/>
  <c r="Q11" i="1"/>
  <c r="Q95" i="1" s="1"/>
  <c r="Q10" i="1"/>
  <c r="Q94" i="1" s="1"/>
  <c r="Q9" i="1"/>
  <c r="R9" i="1" s="1"/>
  <c r="Q37" i="1" s="1"/>
  <c r="Q8" i="1"/>
  <c r="R8" i="1" s="1"/>
  <c r="Q36" i="1" s="1"/>
  <c r="Q7" i="1"/>
  <c r="R7" i="1" s="1"/>
  <c r="Q35" i="1" s="1"/>
  <c r="Q6" i="1"/>
  <c r="R90" i="1" s="1"/>
  <c r="Q5" i="1"/>
  <c r="Q89" i="1" s="1"/>
  <c r="Q439" i="1"/>
  <c r="Q440" i="1"/>
  <c r="Q441" i="1"/>
  <c r="Q442" i="1"/>
  <c r="Q443" i="1"/>
  <c r="Q444" i="1"/>
  <c r="Q445" i="1"/>
  <c r="Q446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377" i="1"/>
  <c r="Q461" i="1" s="1"/>
  <c r="Q368" i="1"/>
  <c r="Q363" i="1"/>
  <c r="Q324" i="1"/>
  <c r="Q325" i="1"/>
  <c r="Q326" i="1"/>
  <c r="Q327" i="1"/>
  <c r="Q328" i="1"/>
  <c r="Q329" i="1"/>
  <c r="Q330" i="1"/>
  <c r="Q331" i="1"/>
  <c r="Q333" i="1"/>
  <c r="Q334" i="1"/>
  <c r="Q335" i="1"/>
  <c r="Q336" i="1"/>
  <c r="Q338" i="1"/>
  <c r="Q339" i="1"/>
  <c r="Q340" i="1"/>
  <c r="Q341" i="1"/>
  <c r="Q342" i="1"/>
  <c r="Q343" i="1"/>
  <c r="Q344" i="1"/>
  <c r="Q345" i="1"/>
  <c r="Q259" i="1"/>
  <c r="Q250" i="1"/>
  <c r="Q245" i="1"/>
  <c r="Q143" i="1"/>
  <c r="Q227" i="1" s="1"/>
  <c r="Q134" i="1"/>
  <c r="Q218" i="1" s="1"/>
  <c r="Q129" i="1"/>
  <c r="Q213" i="1" s="1"/>
  <c r="Q90" i="1"/>
  <c r="Q93" i="1"/>
  <c r="Q99" i="1"/>
  <c r="Q106" i="1"/>
  <c r="Q110" i="1"/>
  <c r="Q18" i="1" l="1"/>
  <c r="Q102" i="1" s="1"/>
  <c r="Q96" i="1"/>
  <c r="R110" i="1"/>
  <c r="R10" i="1"/>
  <c r="Q38" i="1" s="1"/>
  <c r="R107" i="1"/>
  <c r="R6" i="1"/>
  <c r="Q447" i="1"/>
  <c r="Q50" i="1"/>
  <c r="R106" i="1"/>
  <c r="R94" i="1"/>
  <c r="Q105" i="1"/>
  <c r="Q100" i="1"/>
  <c r="Q42" i="1"/>
  <c r="R103" i="1"/>
  <c r="R259" i="1"/>
  <c r="Q289" i="1"/>
  <c r="Q346" i="1"/>
  <c r="R25" i="1"/>
  <c r="Q53" i="1" s="1"/>
  <c r="R21" i="1"/>
  <c r="Q49" i="1" s="1"/>
  <c r="R17" i="1"/>
  <c r="Q45" i="1" s="1"/>
  <c r="Q109" i="1"/>
  <c r="Q104" i="1"/>
  <c r="Q92" i="1"/>
  <c r="Q144" i="1"/>
  <c r="Q378" i="1"/>
  <c r="Q47" i="1"/>
  <c r="R89" i="1"/>
  <c r="R101" i="1"/>
  <c r="R93" i="1"/>
  <c r="R5" i="1"/>
  <c r="Q33" i="1" s="1"/>
  <c r="R24" i="1"/>
  <c r="Q52" i="1" s="1"/>
  <c r="R20" i="1"/>
  <c r="Q48" i="1" s="1"/>
  <c r="R16" i="1"/>
  <c r="Q44" i="1" s="1"/>
  <c r="Q108" i="1"/>
  <c r="Q103" i="1"/>
  <c r="Q91" i="1"/>
  <c r="R245" i="1"/>
  <c r="Q275" i="1"/>
  <c r="Q27" i="1"/>
  <c r="Q111" i="1" s="1"/>
  <c r="Q54" i="1"/>
  <c r="Q34" i="1"/>
  <c r="R96" i="1"/>
  <c r="R92" i="1"/>
  <c r="R23" i="1"/>
  <c r="Q51" i="1" s="1"/>
  <c r="R250" i="1"/>
  <c r="Q280" i="1" s="1"/>
  <c r="R95" i="1"/>
  <c r="R91" i="1"/>
  <c r="R11" i="1"/>
  <c r="Q39" i="1" s="1"/>
  <c r="R18" i="1"/>
  <c r="Q46" i="1" s="1"/>
  <c r="Q337" i="1"/>
  <c r="Q260" i="1"/>
  <c r="Q332" i="1"/>
  <c r="Q13" i="1"/>
  <c r="R102" i="1" l="1"/>
  <c r="Q462" i="1"/>
  <c r="Q228" i="1"/>
  <c r="Q315" i="1"/>
  <c r="Q306" i="1"/>
  <c r="Q297" i="1"/>
  <c r="Q311" i="1"/>
  <c r="Q301" i="1"/>
  <c r="R260" i="1"/>
  <c r="Q290" i="1" s="1"/>
  <c r="Q313" i="1"/>
  <c r="Q312" i="1"/>
  <c r="Q310" i="1"/>
  <c r="Q300" i="1"/>
  <c r="Q299" i="1"/>
  <c r="Q302" i="1"/>
  <c r="Q305" i="1"/>
  <c r="Q295" i="1"/>
  <c r="Q304" i="1"/>
  <c r="Q298" i="1"/>
  <c r="Q296" i="1"/>
  <c r="Q309" i="1"/>
  <c r="Q307" i="1"/>
  <c r="Q314" i="1"/>
  <c r="Q316" i="1"/>
  <c r="Q97" i="1"/>
  <c r="R97" i="1"/>
  <c r="R13" i="1"/>
  <c r="Q41" i="1" s="1"/>
  <c r="R111" i="1"/>
  <c r="R27" i="1"/>
  <c r="Q55" i="1" s="1"/>
  <c r="Q347" i="1"/>
  <c r="Q28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05" i="1"/>
  <c r="Q317" i="1" l="1"/>
  <c r="Q303" i="1"/>
  <c r="Q84" i="1"/>
  <c r="Q79" i="1"/>
  <c r="Q75" i="1"/>
  <c r="Q70" i="1"/>
  <c r="Q65" i="1"/>
  <c r="Q61" i="1"/>
  <c r="R112" i="1"/>
  <c r="Q71" i="1"/>
  <c r="Q73" i="1"/>
  <c r="Q64" i="1"/>
  <c r="Q77" i="1"/>
  <c r="Q66" i="1"/>
  <c r="Q62" i="1"/>
  <c r="Q76" i="1"/>
  <c r="Q67" i="1"/>
  <c r="Q81" i="1"/>
  <c r="Q78" i="1"/>
  <c r="Q82" i="1"/>
  <c r="Q80" i="1"/>
  <c r="Q72" i="1"/>
  <c r="Q63" i="1"/>
  <c r="Q68" i="1"/>
  <c r="Q308" i="1"/>
  <c r="O439" i="1"/>
  <c r="M324" i="1"/>
  <c r="N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O324" i="1"/>
  <c r="P324" i="1"/>
  <c r="Q318" i="1" l="1"/>
  <c r="Q83" i="1"/>
  <c r="Q69" i="1"/>
  <c r="Q74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177" i="1"/>
  <c r="Q85" i="1" l="1"/>
  <c r="P28" i="1"/>
  <c r="R28" i="1" s="1"/>
  <c r="Q56" i="1" s="1"/>
  <c r="Q112" i="1" l="1"/>
  <c r="P462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39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11" i="1"/>
  <c r="R415" i="1"/>
  <c r="P389" i="1"/>
  <c r="P390" i="1"/>
  <c r="P392" i="1"/>
  <c r="P393" i="1"/>
  <c r="P394" i="1"/>
  <c r="P396" i="1"/>
  <c r="P397" i="1"/>
  <c r="R427" i="1"/>
  <c r="R431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295" i="1"/>
  <c r="B290" i="1"/>
  <c r="L172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R65" i="1"/>
  <c r="R69" i="1"/>
  <c r="R423" i="1" l="1"/>
  <c r="P395" i="1"/>
  <c r="R419" i="1"/>
  <c r="P391" i="1"/>
  <c r="G53" i="1"/>
  <c r="R81" i="1"/>
  <c r="G45" i="1"/>
  <c r="R73" i="1"/>
  <c r="P149" i="1"/>
  <c r="R177" i="1"/>
  <c r="L161" i="1"/>
  <c r="R189" i="1"/>
  <c r="H169" i="1"/>
  <c r="R197" i="1"/>
  <c r="C286" i="1"/>
  <c r="R314" i="1"/>
  <c r="C278" i="1"/>
  <c r="R306" i="1"/>
  <c r="E270" i="1"/>
  <c r="R298" i="1"/>
  <c r="P383" i="1"/>
  <c r="R411" i="1"/>
  <c r="R76" i="1"/>
  <c r="R64" i="1"/>
  <c r="R150" i="1"/>
  <c r="R178" i="1"/>
  <c r="N158" i="1"/>
  <c r="R186" i="1"/>
  <c r="L166" i="1"/>
  <c r="R194" i="1"/>
  <c r="B289" i="1"/>
  <c r="R317" i="1"/>
  <c r="B285" i="1"/>
  <c r="R313" i="1"/>
  <c r="B277" i="1"/>
  <c r="R305" i="1"/>
  <c r="C269" i="1"/>
  <c r="R297" i="1"/>
  <c r="B406" i="1"/>
  <c r="R434" i="1"/>
  <c r="B402" i="1"/>
  <c r="R430" i="1"/>
  <c r="E398" i="1"/>
  <c r="R426" i="1"/>
  <c r="M394" i="1"/>
  <c r="R422" i="1"/>
  <c r="O390" i="1"/>
  <c r="R418" i="1"/>
  <c r="O386" i="1"/>
  <c r="R414" i="1"/>
  <c r="G55" i="1"/>
  <c r="R83" i="1"/>
  <c r="R84" i="1" s="1"/>
  <c r="G51" i="1"/>
  <c r="R79" i="1"/>
  <c r="G47" i="1"/>
  <c r="R75" i="1"/>
  <c r="R71" i="1"/>
  <c r="R67" i="1"/>
  <c r="R63" i="1"/>
  <c r="P151" i="1"/>
  <c r="R179" i="1"/>
  <c r="P155" i="1"/>
  <c r="R183" i="1"/>
  <c r="L159" i="1"/>
  <c r="R187" i="1"/>
  <c r="H163" i="1"/>
  <c r="R191" i="1"/>
  <c r="H167" i="1"/>
  <c r="R195" i="1"/>
  <c r="H171" i="1"/>
  <c r="R199" i="1"/>
  <c r="C288" i="1"/>
  <c r="R316" i="1"/>
  <c r="C284" i="1"/>
  <c r="R312" i="1"/>
  <c r="C280" i="1"/>
  <c r="R308" i="1"/>
  <c r="C276" i="1"/>
  <c r="R304" i="1"/>
  <c r="E272" i="1"/>
  <c r="R300" i="1"/>
  <c r="E268" i="1"/>
  <c r="R296" i="1"/>
  <c r="R433" i="1"/>
  <c r="R429" i="1"/>
  <c r="R425" i="1"/>
  <c r="R421" i="1"/>
  <c r="R417" i="1"/>
  <c r="R413" i="1"/>
  <c r="L33" i="1"/>
  <c r="R61" i="1"/>
  <c r="G49" i="1"/>
  <c r="R77" i="1"/>
  <c r="P153" i="1"/>
  <c r="R181" i="1"/>
  <c r="L157" i="1"/>
  <c r="R185" i="1"/>
  <c r="H165" i="1"/>
  <c r="R193" i="1"/>
  <c r="P267" i="1"/>
  <c r="R295" i="1"/>
  <c r="C282" i="1"/>
  <c r="R310" i="1"/>
  <c r="E274" i="1"/>
  <c r="R302" i="1"/>
  <c r="R80" i="1"/>
  <c r="R72" i="1"/>
  <c r="R68" i="1"/>
  <c r="R154" i="1"/>
  <c r="R182" i="1"/>
  <c r="L162" i="1"/>
  <c r="R190" i="1"/>
  <c r="L170" i="1"/>
  <c r="R198" i="1"/>
  <c r="B281" i="1"/>
  <c r="R309" i="1"/>
  <c r="C273" i="1"/>
  <c r="R301" i="1"/>
  <c r="R82" i="1"/>
  <c r="R78" i="1"/>
  <c r="R74" i="1"/>
  <c r="R70" i="1"/>
  <c r="R66" i="1"/>
  <c r="R62" i="1"/>
  <c r="R152" i="1"/>
  <c r="R180" i="1"/>
  <c r="R156" i="1"/>
  <c r="R184" i="1"/>
  <c r="N160" i="1"/>
  <c r="R188" i="1"/>
  <c r="L164" i="1"/>
  <c r="R192" i="1"/>
  <c r="L168" i="1"/>
  <c r="R196" i="1"/>
  <c r="B287" i="1"/>
  <c r="R315" i="1"/>
  <c r="B283" i="1"/>
  <c r="R311" i="1"/>
  <c r="B279" i="1"/>
  <c r="R307" i="1"/>
  <c r="C275" i="1"/>
  <c r="R303" i="1"/>
  <c r="C271" i="1"/>
  <c r="R299" i="1"/>
  <c r="B404" i="1"/>
  <c r="R432" i="1"/>
  <c r="B400" i="1"/>
  <c r="R428" i="1"/>
  <c r="E396" i="1"/>
  <c r="R424" i="1"/>
  <c r="O392" i="1"/>
  <c r="R420" i="1"/>
  <c r="O388" i="1"/>
  <c r="R416" i="1"/>
  <c r="O384" i="1"/>
  <c r="R412" i="1"/>
  <c r="P33" i="1"/>
  <c r="C53" i="1"/>
  <c r="C49" i="1"/>
  <c r="C45" i="1"/>
  <c r="I149" i="1"/>
  <c r="R149" i="1"/>
  <c r="I151" i="1"/>
  <c r="R151" i="1"/>
  <c r="I153" i="1"/>
  <c r="R153" i="1"/>
  <c r="I155" i="1"/>
  <c r="R155" i="1"/>
  <c r="P157" i="1"/>
  <c r="P159" i="1"/>
  <c r="P161" i="1"/>
  <c r="P165" i="1"/>
  <c r="P169" i="1"/>
  <c r="C267" i="1"/>
  <c r="G267" i="1"/>
  <c r="K267" i="1"/>
  <c r="O267" i="1"/>
  <c r="P288" i="1"/>
  <c r="L288" i="1"/>
  <c r="H288" i="1"/>
  <c r="D288" i="1"/>
  <c r="P286" i="1"/>
  <c r="L286" i="1"/>
  <c r="H286" i="1"/>
  <c r="D286" i="1"/>
  <c r="P284" i="1"/>
  <c r="L284" i="1"/>
  <c r="H284" i="1"/>
  <c r="D284" i="1"/>
  <c r="P282" i="1"/>
  <c r="L282" i="1"/>
  <c r="H282" i="1"/>
  <c r="D282" i="1"/>
  <c r="P280" i="1"/>
  <c r="L280" i="1"/>
  <c r="H280" i="1"/>
  <c r="D280" i="1"/>
  <c r="P278" i="1"/>
  <c r="L278" i="1"/>
  <c r="H278" i="1"/>
  <c r="D278" i="1"/>
  <c r="P276" i="1"/>
  <c r="L276" i="1"/>
  <c r="H276" i="1"/>
  <c r="D276" i="1"/>
  <c r="R274" i="1"/>
  <c r="I274" i="1"/>
  <c r="R272" i="1"/>
  <c r="I272" i="1"/>
  <c r="R270" i="1"/>
  <c r="I270" i="1"/>
  <c r="R268" i="1"/>
  <c r="I268" i="1"/>
  <c r="R406" i="1"/>
  <c r="M406" i="1"/>
  <c r="I406" i="1"/>
  <c r="E406" i="1"/>
  <c r="R404" i="1"/>
  <c r="M404" i="1"/>
  <c r="I404" i="1"/>
  <c r="E404" i="1"/>
  <c r="R402" i="1"/>
  <c r="M402" i="1"/>
  <c r="I402" i="1"/>
  <c r="E402" i="1"/>
  <c r="R400" i="1"/>
  <c r="M400" i="1"/>
  <c r="I400" i="1"/>
  <c r="E400" i="1"/>
  <c r="R398" i="1"/>
  <c r="I398" i="1"/>
  <c r="R396" i="1"/>
  <c r="I396" i="1"/>
  <c r="R394" i="1"/>
  <c r="G394" i="1"/>
  <c r="G392" i="1"/>
  <c r="G390" i="1"/>
  <c r="G388" i="1"/>
  <c r="G386" i="1"/>
  <c r="G384" i="1"/>
  <c r="C55" i="1"/>
  <c r="C51" i="1"/>
  <c r="C47" i="1"/>
  <c r="E149" i="1"/>
  <c r="M149" i="1"/>
  <c r="E151" i="1"/>
  <c r="M151" i="1"/>
  <c r="E153" i="1"/>
  <c r="M153" i="1"/>
  <c r="E155" i="1"/>
  <c r="M155" i="1"/>
  <c r="H157" i="1"/>
  <c r="H159" i="1"/>
  <c r="H161" i="1"/>
  <c r="P163" i="1"/>
  <c r="P167" i="1"/>
  <c r="P171" i="1"/>
  <c r="E267" i="1"/>
  <c r="I267" i="1"/>
  <c r="M267" i="1"/>
  <c r="R267" i="1"/>
  <c r="N288" i="1"/>
  <c r="J288" i="1"/>
  <c r="F288" i="1"/>
  <c r="B288" i="1"/>
  <c r="N286" i="1"/>
  <c r="J286" i="1"/>
  <c r="F286" i="1"/>
  <c r="B286" i="1"/>
  <c r="N284" i="1"/>
  <c r="J284" i="1"/>
  <c r="F284" i="1"/>
  <c r="B284" i="1"/>
  <c r="N282" i="1"/>
  <c r="J282" i="1"/>
  <c r="F282" i="1"/>
  <c r="B282" i="1"/>
  <c r="N280" i="1"/>
  <c r="J280" i="1"/>
  <c r="F280" i="1"/>
  <c r="B280" i="1"/>
  <c r="N278" i="1"/>
  <c r="J278" i="1"/>
  <c r="F278" i="1"/>
  <c r="B278" i="1"/>
  <c r="N276" i="1"/>
  <c r="J276" i="1"/>
  <c r="F276" i="1"/>
  <c r="B276" i="1"/>
  <c r="M274" i="1"/>
  <c r="M272" i="1"/>
  <c r="M270" i="1"/>
  <c r="M268" i="1"/>
  <c r="O406" i="1"/>
  <c r="K406" i="1"/>
  <c r="G406" i="1"/>
  <c r="C406" i="1"/>
  <c r="O404" i="1"/>
  <c r="K404" i="1"/>
  <c r="G404" i="1"/>
  <c r="C404" i="1"/>
  <c r="O402" i="1"/>
  <c r="K402" i="1"/>
  <c r="G402" i="1"/>
  <c r="C402" i="1"/>
  <c r="O400" i="1"/>
  <c r="K400" i="1"/>
  <c r="G400" i="1"/>
  <c r="C400" i="1"/>
  <c r="M398" i="1"/>
  <c r="M396" i="1"/>
  <c r="H33" i="1"/>
  <c r="K55" i="1"/>
  <c r="K53" i="1"/>
  <c r="K51" i="1"/>
  <c r="K49" i="1"/>
  <c r="K47" i="1"/>
  <c r="K45" i="1"/>
  <c r="C149" i="1"/>
  <c r="G149" i="1"/>
  <c r="K149" i="1"/>
  <c r="O149" i="1"/>
  <c r="C151" i="1"/>
  <c r="G151" i="1"/>
  <c r="K151" i="1"/>
  <c r="O151" i="1"/>
  <c r="C153" i="1"/>
  <c r="G153" i="1"/>
  <c r="K153" i="1"/>
  <c r="O153" i="1"/>
  <c r="C155" i="1"/>
  <c r="G155" i="1"/>
  <c r="K155" i="1"/>
  <c r="O155" i="1"/>
  <c r="D157" i="1"/>
  <c r="D159" i="1"/>
  <c r="D161" i="1"/>
  <c r="B274" i="1"/>
  <c r="D274" i="1"/>
  <c r="F274" i="1"/>
  <c r="H274" i="1"/>
  <c r="J274" i="1"/>
  <c r="L274" i="1"/>
  <c r="N274" i="1"/>
  <c r="P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B267" i="1"/>
  <c r="D267" i="1"/>
  <c r="F267" i="1"/>
  <c r="H267" i="1"/>
  <c r="J267" i="1"/>
  <c r="L267" i="1"/>
  <c r="N267" i="1"/>
  <c r="R290" i="1"/>
  <c r="O290" i="1"/>
  <c r="M290" i="1"/>
  <c r="K290" i="1"/>
  <c r="I290" i="1"/>
  <c r="G290" i="1"/>
  <c r="E290" i="1"/>
  <c r="C290" i="1"/>
  <c r="R289" i="1"/>
  <c r="O289" i="1"/>
  <c r="M289" i="1"/>
  <c r="K289" i="1"/>
  <c r="I289" i="1"/>
  <c r="G289" i="1"/>
  <c r="E289" i="1"/>
  <c r="C289" i="1"/>
  <c r="R288" i="1"/>
  <c r="O288" i="1"/>
  <c r="M288" i="1"/>
  <c r="K288" i="1"/>
  <c r="I288" i="1"/>
  <c r="G288" i="1"/>
  <c r="E288" i="1"/>
  <c r="R287" i="1"/>
  <c r="O287" i="1"/>
  <c r="M287" i="1"/>
  <c r="K287" i="1"/>
  <c r="I287" i="1"/>
  <c r="G287" i="1"/>
  <c r="E287" i="1"/>
  <c r="C287" i="1"/>
  <c r="R286" i="1"/>
  <c r="O286" i="1"/>
  <c r="M286" i="1"/>
  <c r="K286" i="1"/>
  <c r="I286" i="1"/>
  <c r="G286" i="1"/>
  <c r="E286" i="1"/>
  <c r="R285" i="1"/>
  <c r="O285" i="1"/>
  <c r="M285" i="1"/>
  <c r="K285" i="1"/>
  <c r="I285" i="1"/>
  <c r="G285" i="1"/>
  <c r="E285" i="1"/>
  <c r="C285" i="1"/>
  <c r="R284" i="1"/>
  <c r="O284" i="1"/>
  <c r="M284" i="1"/>
  <c r="K284" i="1"/>
  <c r="I284" i="1"/>
  <c r="G284" i="1"/>
  <c r="E284" i="1"/>
  <c r="R283" i="1"/>
  <c r="O283" i="1"/>
  <c r="M283" i="1"/>
  <c r="K283" i="1"/>
  <c r="I283" i="1"/>
  <c r="G283" i="1"/>
  <c r="E283" i="1"/>
  <c r="C283" i="1"/>
  <c r="R282" i="1"/>
  <c r="O282" i="1"/>
  <c r="M282" i="1"/>
  <c r="K282" i="1"/>
  <c r="I282" i="1"/>
  <c r="G282" i="1"/>
  <c r="E282" i="1"/>
  <c r="R281" i="1"/>
  <c r="O281" i="1"/>
  <c r="M281" i="1"/>
  <c r="K281" i="1"/>
  <c r="I281" i="1"/>
  <c r="G281" i="1"/>
  <c r="E281" i="1"/>
  <c r="C281" i="1"/>
  <c r="R280" i="1"/>
  <c r="O280" i="1"/>
  <c r="M280" i="1"/>
  <c r="K280" i="1"/>
  <c r="I280" i="1"/>
  <c r="G280" i="1"/>
  <c r="E280" i="1"/>
  <c r="R279" i="1"/>
  <c r="O279" i="1"/>
  <c r="M279" i="1"/>
  <c r="K279" i="1"/>
  <c r="I279" i="1"/>
  <c r="G279" i="1"/>
  <c r="E279" i="1"/>
  <c r="C279" i="1"/>
  <c r="R278" i="1"/>
  <c r="O278" i="1"/>
  <c r="M278" i="1"/>
  <c r="K278" i="1"/>
  <c r="I278" i="1"/>
  <c r="G278" i="1"/>
  <c r="E278" i="1"/>
  <c r="R277" i="1"/>
  <c r="O277" i="1"/>
  <c r="M277" i="1"/>
  <c r="K277" i="1"/>
  <c r="I277" i="1"/>
  <c r="G277" i="1"/>
  <c r="E277" i="1"/>
  <c r="C277" i="1"/>
  <c r="R276" i="1"/>
  <c r="O276" i="1"/>
  <c r="M276" i="1"/>
  <c r="K276" i="1"/>
  <c r="I276" i="1"/>
  <c r="G276" i="1"/>
  <c r="E276" i="1"/>
  <c r="R275" i="1"/>
  <c r="O275" i="1"/>
  <c r="M275" i="1"/>
  <c r="K275" i="1"/>
  <c r="G275" i="1"/>
  <c r="O274" i="1"/>
  <c r="K274" i="1"/>
  <c r="G274" i="1"/>
  <c r="C274" i="1"/>
  <c r="O273" i="1"/>
  <c r="K273" i="1"/>
  <c r="G273" i="1"/>
  <c r="O272" i="1"/>
  <c r="K272" i="1"/>
  <c r="G272" i="1"/>
  <c r="C272" i="1"/>
  <c r="O271" i="1"/>
  <c r="K271" i="1"/>
  <c r="G271" i="1"/>
  <c r="O270" i="1"/>
  <c r="K270" i="1"/>
  <c r="G270" i="1"/>
  <c r="C270" i="1"/>
  <c r="O269" i="1"/>
  <c r="K269" i="1"/>
  <c r="G269" i="1"/>
  <c r="O268" i="1"/>
  <c r="K268" i="1"/>
  <c r="G268" i="1"/>
  <c r="C268" i="1"/>
  <c r="D383" i="1"/>
  <c r="H383" i="1"/>
  <c r="L383" i="1"/>
  <c r="B275" i="1"/>
  <c r="D275" i="1"/>
  <c r="F275" i="1"/>
  <c r="H275" i="1"/>
  <c r="J275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P290" i="1"/>
  <c r="N290" i="1"/>
  <c r="L290" i="1"/>
  <c r="J290" i="1"/>
  <c r="H290" i="1"/>
  <c r="F290" i="1"/>
  <c r="D290" i="1"/>
  <c r="P289" i="1"/>
  <c r="N289" i="1"/>
  <c r="L289" i="1"/>
  <c r="J289" i="1"/>
  <c r="H289" i="1"/>
  <c r="F289" i="1"/>
  <c r="D289" i="1"/>
  <c r="P287" i="1"/>
  <c r="N287" i="1"/>
  <c r="L287" i="1"/>
  <c r="J287" i="1"/>
  <c r="H287" i="1"/>
  <c r="F287" i="1"/>
  <c r="D287" i="1"/>
  <c r="P285" i="1"/>
  <c r="N285" i="1"/>
  <c r="L285" i="1"/>
  <c r="J285" i="1"/>
  <c r="H285" i="1"/>
  <c r="F285" i="1"/>
  <c r="D285" i="1"/>
  <c r="P283" i="1"/>
  <c r="N283" i="1"/>
  <c r="L283" i="1"/>
  <c r="J283" i="1"/>
  <c r="H283" i="1"/>
  <c r="F283" i="1"/>
  <c r="D283" i="1"/>
  <c r="P281" i="1"/>
  <c r="N281" i="1"/>
  <c r="L281" i="1"/>
  <c r="J281" i="1"/>
  <c r="H281" i="1"/>
  <c r="F281" i="1"/>
  <c r="D281" i="1"/>
  <c r="P279" i="1"/>
  <c r="N279" i="1"/>
  <c r="L279" i="1"/>
  <c r="J279" i="1"/>
  <c r="H279" i="1"/>
  <c r="F279" i="1"/>
  <c r="D279" i="1"/>
  <c r="P277" i="1"/>
  <c r="N277" i="1"/>
  <c r="L277" i="1"/>
  <c r="J277" i="1"/>
  <c r="H277" i="1"/>
  <c r="F277" i="1"/>
  <c r="D277" i="1"/>
  <c r="P275" i="1"/>
  <c r="N275" i="1"/>
  <c r="L275" i="1"/>
  <c r="I275" i="1"/>
  <c r="E275" i="1"/>
  <c r="R273" i="1"/>
  <c r="M273" i="1"/>
  <c r="I273" i="1"/>
  <c r="E273" i="1"/>
  <c r="R271" i="1"/>
  <c r="M271" i="1"/>
  <c r="I271" i="1"/>
  <c r="E271" i="1"/>
  <c r="R269" i="1"/>
  <c r="M269" i="1"/>
  <c r="I269" i="1"/>
  <c r="E269" i="1"/>
  <c r="R383" i="1"/>
  <c r="O383" i="1"/>
  <c r="M383" i="1"/>
  <c r="K383" i="1"/>
  <c r="I383" i="1"/>
  <c r="G383" i="1"/>
  <c r="E383" i="1"/>
  <c r="C383" i="1"/>
  <c r="C405" i="1"/>
  <c r="E405" i="1"/>
  <c r="G405" i="1"/>
  <c r="I405" i="1"/>
  <c r="K405" i="1"/>
  <c r="M405" i="1"/>
  <c r="O405" i="1"/>
  <c r="B405" i="1"/>
  <c r="D405" i="1"/>
  <c r="F405" i="1"/>
  <c r="H405" i="1"/>
  <c r="J405" i="1"/>
  <c r="L405" i="1"/>
  <c r="N405" i="1"/>
  <c r="P405" i="1"/>
  <c r="C403" i="1"/>
  <c r="E403" i="1"/>
  <c r="G403" i="1"/>
  <c r="I403" i="1"/>
  <c r="K403" i="1"/>
  <c r="M403" i="1"/>
  <c r="O403" i="1"/>
  <c r="R403" i="1"/>
  <c r="B403" i="1"/>
  <c r="D403" i="1"/>
  <c r="F403" i="1"/>
  <c r="H403" i="1"/>
  <c r="J403" i="1"/>
  <c r="L403" i="1"/>
  <c r="N403" i="1"/>
  <c r="P403" i="1"/>
  <c r="C401" i="1"/>
  <c r="E401" i="1"/>
  <c r="G401" i="1"/>
  <c r="I401" i="1"/>
  <c r="K401" i="1"/>
  <c r="M401" i="1"/>
  <c r="O401" i="1"/>
  <c r="R401" i="1"/>
  <c r="B401" i="1"/>
  <c r="D401" i="1"/>
  <c r="F401" i="1"/>
  <c r="H401" i="1"/>
  <c r="J401" i="1"/>
  <c r="L401" i="1"/>
  <c r="N401" i="1"/>
  <c r="P401" i="1"/>
  <c r="B399" i="1"/>
  <c r="D399" i="1"/>
  <c r="F399" i="1"/>
  <c r="H399" i="1"/>
  <c r="J399" i="1"/>
  <c r="L399" i="1"/>
  <c r="N399" i="1"/>
  <c r="P399" i="1"/>
  <c r="E399" i="1"/>
  <c r="I399" i="1"/>
  <c r="M399" i="1"/>
  <c r="R399" i="1"/>
  <c r="C399" i="1"/>
  <c r="G399" i="1"/>
  <c r="K399" i="1"/>
  <c r="O399" i="1"/>
  <c r="B397" i="1"/>
  <c r="D397" i="1"/>
  <c r="F397" i="1"/>
  <c r="H397" i="1"/>
  <c r="J397" i="1"/>
  <c r="L397" i="1"/>
  <c r="N397" i="1"/>
  <c r="E397" i="1"/>
  <c r="I397" i="1"/>
  <c r="M397" i="1"/>
  <c r="R397" i="1"/>
  <c r="C397" i="1"/>
  <c r="G397" i="1"/>
  <c r="K397" i="1"/>
  <c r="O397" i="1"/>
  <c r="B395" i="1"/>
  <c r="D395" i="1"/>
  <c r="F395" i="1"/>
  <c r="H395" i="1"/>
  <c r="J395" i="1"/>
  <c r="L395" i="1"/>
  <c r="N395" i="1"/>
  <c r="E395" i="1"/>
  <c r="I395" i="1"/>
  <c r="M395" i="1"/>
  <c r="R395" i="1"/>
  <c r="C395" i="1"/>
  <c r="G395" i="1"/>
  <c r="K395" i="1"/>
  <c r="O395" i="1"/>
  <c r="B393" i="1"/>
  <c r="D393" i="1"/>
  <c r="F393" i="1"/>
  <c r="H393" i="1"/>
  <c r="J393" i="1"/>
  <c r="L393" i="1"/>
  <c r="N393" i="1"/>
  <c r="E393" i="1"/>
  <c r="I393" i="1"/>
  <c r="M393" i="1"/>
  <c r="R393" i="1"/>
  <c r="G393" i="1"/>
  <c r="O393" i="1"/>
  <c r="C393" i="1"/>
  <c r="K393" i="1"/>
  <c r="B391" i="1"/>
  <c r="D391" i="1"/>
  <c r="F391" i="1"/>
  <c r="H391" i="1"/>
  <c r="J391" i="1"/>
  <c r="L391" i="1"/>
  <c r="N391" i="1"/>
  <c r="E391" i="1"/>
  <c r="I391" i="1"/>
  <c r="M391" i="1"/>
  <c r="R391" i="1"/>
  <c r="G391" i="1"/>
  <c r="O391" i="1"/>
  <c r="C391" i="1"/>
  <c r="K391" i="1"/>
  <c r="B389" i="1"/>
  <c r="D389" i="1"/>
  <c r="F389" i="1"/>
  <c r="H389" i="1"/>
  <c r="J389" i="1"/>
  <c r="L389" i="1"/>
  <c r="N389" i="1"/>
  <c r="E389" i="1"/>
  <c r="I389" i="1"/>
  <c r="M389" i="1"/>
  <c r="R389" i="1"/>
  <c r="G389" i="1"/>
  <c r="O389" i="1"/>
  <c r="C389" i="1"/>
  <c r="K389" i="1"/>
  <c r="B387" i="1"/>
  <c r="D387" i="1"/>
  <c r="F387" i="1"/>
  <c r="H387" i="1"/>
  <c r="J387" i="1"/>
  <c r="L387" i="1"/>
  <c r="N387" i="1"/>
  <c r="P387" i="1"/>
  <c r="E387" i="1"/>
  <c r="I387" i="1"/>
  <c r="M387" i="1"/>
  <c r="R387" i="1"/>
  <c r="G387" i="1"/>
  <c r="O387" i="1"/>
  <c r="C387" i="1"/>
  <c r="K387" i="1"/>
  <c r="B385" i="1"/>
  <c r="D385" i="1"/>
  <c r="F385" i="1"/>
  <c r="H385" i="1"/>
  <c r="J385" i="1"/>
  <c r="L385" i="1"/>
  <c r="N385" i="1"/>
  <c r="P385" i="1"/>
  <c r="E385" i="1"/>
  <c r="I385" i="1"/>
  <c r="M385" i="1"/>
  <c r="R385" i="1"/>
  <c r="G385" i="1"/>
  <c r="O385" i="1"/>
  <c r="C385" i="1"/>
  <c r="K385" i="1"/>
  <c r="B383" i="1"/>
  <c r="F383" i="1"/>
  <c r="J383" i="1"/>
  <c r="N383" i="1"/>
  <c r="R405" i="1"/>
  <c r="B398" i="1"/>
  <c r="D398" i="1"/>
  <c r="F398" i="1"/>
  <c r="H398" i="1"/>
  <c r="J398" i="1"/>
  <c r="L398" i="1"/>
  <c r="N398" i="1"/>
  <c r="P398" i="1"/>
  <c r="B396" i="1"/>
  <c r="D396" i="1"/>
  <c r="F396" i="1"/>
  <c r="H396" i="1"/>
  <c r="J396" i="1"/>
  <c r="L396" i="1"/>
  <c r="N396" i="1"/>
  <c r="B394" i="1"/>
  <c r="D394" i="1"/>
  <c r="F394" i="1"/>
  <c r="H394" i="1"/>
  <c r="J394" i="1"/>
  <c r="E394" i="1"/>
  <c r="I394" i="1"/>
  <c r="L394" i="1"/>
  <c r="N394" i="1"/>
  <c r="B392" i="1"/>
  <c r="D392" i="1"/>
  <c r="F392" i="1"/>
  <c r="H392" i="1"/>
  <c r="J392" i="1"/>
  <c r="L392" i="1"/>
  <c r="N392" i="1"/>
  <c r="E392" i="1"/>
  <c r="I392" i="1"/>
  <c r="M392" i="1"/>
  <c r="R392" i="1"/>
  <c r="B390" i="1"/>
  <c r="D390" i="1"/>
  <c r="F390" i="1"/>
  <c r="H390" i="1"/>
  <c r="J390" i="1"/>
  <c r="L390" i="1"/>
  <c r="N390" i="1"/>
  <c r="E390" i="1"/>
  <c r="I390" i="1"/>
  <c r="M390" i="1"/>
  <c r="R390" i="1"/>
  <c r="B388" i="1"/>
  <c r="D388" i="1"/>
  <c r="F388" i="1"/>
  <c r="H388" i="1"/>
  <c r="J388" i="1"/>
  <c r="L388" i="1"/>
  <c r="N388" i="1"/>
  <c r="P388" i="1"/>
  <c r="E388" i="1"/>
  <c r="I388" i="1"/>
  <c r="M388" i="1"/>
  <c r="R388" i="1"/>
  <c r="B386" i="1"/>
  <c r="D386" i="1"/>
  <c r="F386" i="1"/>
  <c r="H386" i="1"/>
  <c r="J386" i="1"/>
  <c r="L386" i="1"/>
  <c r="N386" i="1"/>
  <c r="P386" i="1"/>
  <c r="E386" i="1"/>
  <c r="I386" i="1"/>
  <c r="M386" i="1"/>
  <c r="R386" i="1"/>
  <c r="B384" i="1"/>
  <c r="D384" i="1"/>
  <c r="F384" i="1"/>
  <c r="H384" i="1"/>
  <c r="J384" i="1"/>
  <c r="L384" i="1"/>
  <c r="N384" i="1"/>
  <c r="P384" i="1"/>
  <c r="E384" i="1"/>
  <c r="I384" i="1"/>
  <c r="M384" i="1"/>
  <c r="R384" i="1"/>
  <c r="P406" i="1"/>
  <c r="N406" i="1"/>
  <c r="L406" i="1"/>
  <c r="J406" i="1"/>
  <c r="H406" i="1"/>
  <c r="F406" i="1"/>
  <c r="D406" i="1"/>
  <c r="P404" i="1"/>
  <c r="N404" i="1"/>
  <c r="L404" i="1"/>
  <c r="J404" i="1"/>
  <c r="H404" i="1"/>
  <c r="F404" i="1"/>
  <c r="D404" i="1"/>
  <c r="P402" i="1"/>
  <c r="N402" i="1"/>
  <c r="L402" i="1"/>
  <c r="J402" i="1"/>
  <c r="H402" i="1"/>
  <c r="F402" i="1"/>
  <c r="D402" i="1"/>
  <c r="P400" i="1"/>
  <c r="N400" i="1"/>
  <c r="L400" i="1"/>
  <c r="J400" i="1"/>
  <c r="H400" i="1"/>
  <c r="F400" i="1"/>
  <c r="D400" i="1"/>
  <c r="O398" i="1"/>
  <c r="K398" i="1"/>
  <c r="G398" i="1"/>
  <c r="C398" i="1"/>
  <c r="O396" i="1"/>
  <c r="K396" i="1"/>
  <c r="G396" i="1"/>
  <c r="C396" i="1"/>
  <c r="O394" i="1"/>
  <c r="K394" i="1"/>
  <c r="C394" i="1"/>
  <c r="K392" i="1"/>
  <c r="C392" i="1"/>
  <c r="K390" i="1"/>
  <c r="C390" i="1"/>
  <c r="K388" i="1"/>
  <c r="C388" i="1"/>
  <c r="K386" i="1"/>
  <c r="C386" i="1"/>
  <c r="K384" i="1"/>
  <c r="C384" i="1"/>
  <c r="B56" i="1"/>
  <c r="E56" i="1"/>
  <c r="I56" i="1"/>
  <c r="M56" i="1"/>
  <c r="R56" i="1"/>
  <c r="B54" i="1"/>
  <c r="E54" i="1"/>
  <c r="I54" i="1"/>
  <c r="M54" i="1"/>
  <c r="R54" i="1"/>
  <c r="B52" i="1"/>
  <c r="E52" i="1"/>
  <c r="I52" i="1"/>
  <c r="M52" i="1"/>
  <c r="R52" i="1"/>
  <c r="B50" i="1"/>
  <c r="E50" i="1"/>
  <c r="I50" i="1"/>
  <c r="M50" i="1"/>
  <c r="R50" i="1"/>
  <c r="B48" i="1"/>
  <c r="E48" i="1"/>
  <c r="I48" i="1"/>
  <c r="M48" i="1"/>
  <c r="R48" i="1"/>
  <c r="B46" i="1"/>
  <c r="C46" i="1"/>
  <c r="K46" i="1"/>
  <c r="E46" i="1"/>
  <c r="I46" i="1"/>
  <c r="M46" i="1"/>
  <c r="R46" i="1"/>
  <c r="G46" i="1"/>
  <c r="O46" i="1"/>
  <c r="O44" i="1"/>
  <c r="F44" i="1"/>
  <c r="M44" i="1"/>
  <c r="R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R157" i="1"/>
  <c r="O157" i="1"/>
  <c r="M157" i="1"/>
  <c r="K157" i="1"/>
  <c r="I157" i="1"/>
  <c r="G157" i="1"/>
  <c r="E157" i="1"/>
  <c r="C157" i="1"/>
  <c r="R159" i="1"/>
  <c r="O159" i="1"/>
  <c r="M159" i="1"/>
  <c r="K159" i="1"/>
  <c r="I159" i="1"/>
  <c r="G159" i="1"/>
  <c r="E159" i="1"/>
  <c r="C159" i="1"/>
  <c r="R161" i="1"/>
  <c r="O161" i="1"/>
  <c r="M161" i="1"/>
  <c r="K161" i="1"/>
  <c r="I161" i="1"/>
  <c r="G161" i="1"/>
  <c r="E161" i="1"/>
  <c r="C161" i="1"/>
  <c r="R163" i="1"/>
  <c r="O163" i="1"/>
  <c r="M163" i="1"/>
  <c r="K163" i="1"/>
  <c r="I163" i="1"/>
  <c r="G163" i="1"/>
  <c r="E163" i="1"/>
  <c r="C163" i="1"/>
  <c r="N163" i="1"/>
  <c r="J163" i="1"/>
  <c r="F163" i="1"/>
  <c r="B163" i="1"/>
  <c r="R165" i="1"/>
  <c r="O165" i="1"/>
  <c r="M165" i="1"/>
  <c r="K165" i="1"/>
  <c r="I165" i="1"/>
  <c r="G165" i="1"/>
  <c r="E165" i="1"/>
  <c r="C165" i="1"/>
  <c r="N165" i="1"/>
  <c r="J165" i="1"/>
  <c r="F165" i="1"/>
  <c r="B165" i="1"/>
  <c r="R167" i="1"/>
  <c r="O167" i="1"/>
  <c r="M167" i="1"/>
  <c r="K167" i="1"/>
  <c r="I167" i="1"/>
  <c r="G167" i="1"/>
  <c r="E167" i="1"/>
  <c r="C167" i="1"/>
  <c r="N167" i="1"/>
  <c r="J167" i="1"/>
  <c r="F167" i="1"/>
  <c r="B167" i="1"/>
  <c r="R169" i="1"/>
  <c r="O169" i="1"/>
  <c r="M169" i="1"/>
  <c r="K169" i="1"/>
  <c r="I169" i="1"/>
  <c r="G169" i="1"/>
  <c r="E169" i="1"/>
  <c r="C169" i="1"/>
  <c r="N169" i="1"/>
  <c r="J169" i="1"/>
  <c r="F169" i="1"/>
  <c r="B169" i="1"/>
  <c r="R171" i="1"/>
  <c r="O171" i="1"/>
  <c r="M171" i="1"/>
  <c r="K171" i="1"/>
  <c r="I171" i="1"/>
  <c r="G171" i="1"/>
  <c r="E171" i="1"/>
  <c r="C171" i="1"/>
  <c r="N171" i="1"/>
  <c r="J171" i="1"/>
  <c r="F171" i="1"/>
  <c r="B171" i="1"/>
  <c r="B149" i="1"/>
  <c r="D149" i="1"/>
  <c r="F149" i="1"/>
  <c r="H149" i="1"/>
  <c r="J149" i="1"/>
  <c r="L149" i="1"/>
  <c r="N149" i="1"/>
  <c r="B150" i="1"/>
  <c r="D150" i="1"/>
  <c r="F150" i="1"/>
  <c r="H150" i="1"/>
  <c r="J150" i="1"/>
  <c r="L150" i="1"/>
  <c r="N150" i="1"/>
  <c r="P150" i="1"/>
  <c r="B151" i="1"/>
  <c r="D151" i="1"/>
  <c r="F151" i="1"/>
  <c r="H151" i="1"/>
  <c r="J151" i="1"/>
  <c r="L151" i="1"/>
  <c r="N151" i="1"/>
  <c r="B152" i="1"/>
  <c r="D152" i="1"/>
  <c r="F152" i="1"/>
  <c r="H152" i="1"/>
  <c r="J152" i="1"/>
  <c r="L152" i="1"/>
  <c r="N152" i="1"/>
  <c r="P152" i="1"/>
  <c r="B153" i="1"/>
  <c r="D153" i="1"/>
  <c r="F153" i="1"/>
  <c r="H153" i="1"/>
  <c r="J153" i="1"/>
  <c r="L153" i="1"/>
  <c r="N153" i="1"/>
  <c r="B154" i="1"/>
  <c r="D154" i="1"/>
  <c r="F154" i="1"/>
  <c r="H154" i="1"/>
  <c r="J154" i="1"/>
  <c r="L154" i="1"/>
  <c r="N154" i="1"/>
  <c r="P154" i="1"/>
  <c r="B155" i="1"/>
  <c r="D155" i="1"/>
  <c r="F155" i="1"/>
  <c r="H155" i="1"/>
  <c r="J155" i="1"/>
  <c r="L155" i="1"/>
  <c r="N155" i="1"/>
  <c r="B156" i="1"/>
  <c r="D156" i="1"/>
  <c r="F156" i="1"/>
  <c r="H156" i="1"/>
  <c r="J156" i="1"/>
  <c r="L156" i="1"/>
  <c r="N156" i="1"/>
  <c r="P156" i="1"/>
  <c r="B157" i="1"/>
  <c r="F157" i="1"/>
  <c r="J157" i="1"/>
  <c r="N157" i="1"/>
  <c r="B158" i="1"/>
  <c r="F158" i="1"/>
  <c r="J158" i="1"/>
  <c r="B159" i="1"/>
  <c r="F159" i="1"/>
  <c r="J159" i="1"/>
  <c r="N159" i="1"/>
  <c r="B160" i="1"/>
  <c r="F160" i="1"/>
  <c r="J160" i="1"/>
  <c r="B161" i="1"/>
  <c r="F161" i="1"/>
  <c r="J161" i="1"/>
  <c r="N161" i="1"/>
  <c r="B162" i="1"/>
  <c r="F162" i="1"/>
  <c r="D163" i="1"/>
  <c r="L163" i="1"/>
  <c r="D164" i="1"/>
  <c r="D165" i="1"/>
  <c r="L165" i="1"/>
  <c r="D166" i="1"/>
  <c r="D167" i="1"/>
  <c r="L167" i="1"/>
  <c r="D168" i="1"/>
  <c r="D169" i="1"/>
  <c r="L169" i="1"/>
  <c r="D170" i="1"/>
  <c r="D171" i="1"/>
  <c r="L171" i="1"/>
  <c r="D172" i="1"/>
  <c r="R158" i="1"/>
  <c r="O158" i="1"/>
  <c r="M158" i="1"/>
  <c r="K158" i="1"/>
  <c r="I158" i="1"/>
  <c r="G158" i="1"/>
  <c r="E158" i="1"/>
  <c r="C158" i="1"/>
  <c r="R160" i="1"/>
  <c r="O160" i="1"/>
  <c r="M160" i="1"/>
  <c r="K160" i="1"/>
  <c r="I160" i="1"/>
  <c r="G160" i="1"/>
  <c r="E160" i="1"/>
  <c r="C160" i="1"/>
  <c r="R162" i="1"/>
  <c r="O162" i="1"/>
  <c r="M162" i="1"/>
  <c r="K162" i="1"/>
  <c r="I162" i="1"/>
  <c r="N162" i="1"/>
  <c r="J162" i="1"/>
  <c r="G162" i="1"/>
  <c r="E162" i="1"/>
  <c r="C162" i="1"/>
  <c r="R164" i="1"/>
  <c r="O164" i="1"/>
  <c r="M164" i="1"/>
  <c r="K164" i="1"/>
  <c r="I164" i="1"/>
  <c r="G164" i="1"/>
  <c r="E164" i="1"/>
  <c r="C164" i="1"/>
  <c r="N164" i="1"/>
  <c r="J164" i="1"/>
  <c r="F164" i="1"/>
  <c r="B164" i="1"/>
  <c r="R166" i="1"/>
  <c r="O166" i="1"/>
  <c r="M166" i="1"/>
  <c r="K166" i="1"/>
  <c r="I166" i="1"/>
  <c r="G166" i="1"/>
  <c r="E166" i="1"/>
  <c r="C166" i="1"/>
  <c r="N166" i="1"/>
  <c r="J166" i="1"/>
  <c r="F166" i="1"/>
  <c r="B166" i="1"/>
  <c r="R168" i="1"/>
  <c r="O168" i="1"/>
  <c r="M168" i="1"/>
  <c r="K168" i="1"/>
  <c r="I168" i="1"/>
  <c r="G168" i="1"/>
  <c r="E168" i="1"/>
  <c r="C168" i="1"/>
  <c r="N168" i="1"/>
  <c r="J168" i="1"/>
  <c r="F168" i="1"/>
  <c r="B168" i="1"/>
  <c r="R170" i="1"/>
  <c r="O170" i="1"/>
  <c r="M170" i="1"/>
  <c r="K170" i="1"/>
  <c r="I170" i="1"/>
  <c r="G170" i="1"/>
  <c r="E170" i="1"/>
  <c r="C170" i="1"/>
  <c r="N170" i="1"/>
  <c r="J170" i="1"/>
  <c r="F170" i="1"/>
  <c r="B170" i="1"/>
  <c r="R172" i="1"/>
  <c r="O172" i="1"/>
  <c r="M172" i="1"/>
  <c r="K172" i="1"/>
  <c r="I172" i="1"/>
  <c r="G172" i="1"/>
  <c r="E172" i="1"/>
  <c r="C172" i="1"/>
  <c r="N172" i="1"/>
  <c r="J172" i="1"/>
  <c r="F172" i="1"/>
  <c r="B172" i="1"/>
  <c r="C150" i="1"/>
  <c r="E150" i="1"/>
  <c r="G150" i="1"/>
  <c r="I150" i="1"/>
  <c r="K150" i="1"/>
  <c r="M150" i="1"/>
  <c r="O150" i="1"/>
  <c r="C152" i="1"/>
  <c r="E152" i="1"/>
  <c r="G152" i="1"/>
  <c r="I152" i="1"/>
  <c r="K152" i="1"/>
  <c r="M152" i="1"/>
  <c r="O152" i="1"/>
  <c r="C154" i="1"/>
  <c r="E154" i="1"/>
  <c r="G154" i="1"/>
  <c r="I154" i="1"/>
  <c r="K154" i="1"/>
  <c r="M154" i="1"/>
  <c r="O154" i="1"/>
  <c r="C156" i="1"/>
  <c r="E156" i="1"/>
  <c r="G156" i="1"/>
  <c r="I156" i="1"/>
  <c r="K156" i="1"/>
  <c r="M156" i="1"/>
  <c r="O156" i="1"/>
  <c r="D158" i="1"/>
  <c r="H158" i="1"/>
  <c r="L158" i="1"/>
  <c r="P158" i="1"/>
  <c r="D160" i="1"/>
  <c r="H160" i="1"/>
  <c r="L160" i="1"/>
  <c r="P160" i="1"/>
  <c r="D162" i="1"/>
  <c r="H162" i="1"/>
  <c r="P162" i="1"/>
  <c r="H164" i="1"/>
  <c r="P164" i="1"/>
  <c r="H166" i="1"/>
  <c r="P166" i="1"/>
  <c r="H168" i="1"/>
  <c r="P168" i="1"/>
  <c r="H170" i="1"/>
  <c r="P170" i="1"/>
  <c r="H172" i="1"/>
  <c r="P172" i="1"/>
  <c r="R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R43" i="1"/>
  <c r="D43" i="1"/>
  <c r="H43" i="1"/>
  <c r="L43" i="1"/>
  <c r="P43" i="1"/>
  <c r="B43" i="1"/>
  <c r="F43" i="1"/>
  <c r="J43" i="1"/>
  <c r="N43" i="1"/>
  <c r="C41" i="1"/>
  <c r="E41" i="1"/>
  <c r="G41" i="1"/>
  <c r="I41" i="1"/>
  <c r="K41" i="1"/>
  <c r="M41" i="1"/>
  <c r="O41" i="1"/>
  <c r="R41" i="1"/>
  <c r="D41" i="1"/>
  <c r="H41" i="1"/>
  <c r="L41" i="1"/>
  <c r="P41" i="1"/>
  <c r="B41" i="1"/>
  <c r="F41" i="1"/>
  <c r="J41" i="1"/>
  <c r="N41" i="1"/>
  <c r="C39" i="1"/>
  <c r="E39" i="1"/>
  <c r="G39" i="1"/>
  <c r="I39" i="1"/>
  <c r="K39" i="1"/>
  <c r="M39" i="1"/>
  <c r="O39" i="1"/>
  <c r="R39" i="1"/>
  <c r="D39" i="1"/>
  <c r="H39" i="1"/>
  <c r="L39" i="1"/>
  <c r="P39" i="1"/>
  <c r="B39" i="1"/>
  <c r="F39" i="1"/>
  <c r="J39" i="1"/>
  <c r="N39" i="1"/>
  <c r="C37" i="1"/>
  <c r="E37" i="1"/>
  <c r="G37" i="1"/>
  <c r="I37" i="1"/>
  <c r="K37" i="1"/>
  <c r="M37" i="1"/>
  <c r="O37" i="1"/>
  <c r="R37" i="1"/>
  <c r="D37" i="1"/>
  <c r="H37" i="1"/>
  <c r="L37" i="1"/>
  <c r="P37" i="1"/>
  <c r="B37" i="1"/>
  <c r="F37" i="1"/>
  <c r="J37" i="1"/>
  <c r="N37" i="1"/>
  <c r="C35" i="1"/>
  <c r="E35" i="1"/>
  <c r="G35" i="1"/>
  <c r="I35" i="1"/>
  <c r="K35" i="1"/>
  <c r="M35" i="1"/>
  <c r="O35" i="1"/>
  <c r="R35" i="1"/>
  <c r="F35" i="1"/>
  <c r="D35" i="1"/>
  <c r="H35" i="1"/>
  <c r="L35" i="1"/>
  <c r="P35" i="1"/>
  <c r="B35" i="1"/>
  <c r="J35" i="1"/>
  <c r="N35" i="1"/>
  <c r="B33" i="1"/>
  <c r="BB33" i="1" s="1"/>
  <c r="F33" i="1"/>
  <c r="J33" i="1"/>
  <c r="N33" i="1"/>
  <c r="R55" i="1"/>
  <c r="M55" i="1"/>
  <c r="I55" i="1"/>
  <c r="E55" i="1"/>
  <c r="R53" i="1"/>
  <c r="M53" i="1"/>
  <c r="I53" i="1"/>
  <c r="E53" i="1"/>
  <c r="R51" i="1"/>
  <c r="M51" i="1"/>
  <c r="I51" i="1"/>
  <c r="E51" i="1"/>
  <c r="R49" i="1"/>
  <c r="M49" i="1"/>
  <c r="I49" i="1"/>
  <c r="E49" i="1"/>
  <c r="R47" i="1"/>
  <c r="M47" i="1"/>
  <c r="I47" i="1"/>
  <c r="E47" i="1"/>
  <c r="R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R42" i="1"/>
  <c r="C40" i="1"/>
  <c r="E40" i="1"/>
  <c r="G40" i="1"/>
  <c r="I40" i="1"/>
  <c r="K40" i="1"/>
  <c r="M40" i="1"/>
  <c r="O40" i="1"/>
  <c r="R40" i="1"/>
  <c r="C38" i="1"/>
  <c r="E38" i="1"/>
  <c r="G38" i="1"/>
  <c r="I38" i="1"/>
  <c r="K38" i="1"/>
  <c r="M38" i="1"/>
  <c r="O38" i="1"/>
  <c r="R38" i="1"/>
  <c r="C36" i="1"/>
  <c r="E36" i="1"/>
  <c r="G36" i="1"/>
  <c r="I36" i="1"/>
  <c r="K36" i="1"/>
  <c r="M36" i="1"/>
  <c r="O36" i="1"/>
  <c r="R36" i="1"/>
  <c r="C34" i="1"/>
  <c r="E34" i="1"/>
  <c r="G34" i="1"/>
  <c r="I34" i="1"/>
  <c r="K34" i="1"/>
  <c r="M34" i="1"/>
  <c r="O34" i="1"/>
  <c r="R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  <c r="BB273" i="1" l="1"/>
  <c r="BB275" i="1"/>
  <c r="BB279" i="1"/>
  <c r="BB281" i="1"/>
  <c r="BB277" i="1"/>
  <c r="BB289" i="1"/>
  <c r="BB268" i="1"/>
  <c r="BB270" i="1"/>
  <c r="BB272" i="1"/>
  <c r="BB274" i="1"/>
  <c r="BB269" i="1"/>
  <c r="BB271" i="1"/>
  <c r="BB287" i="1"/>
  <c r="BB276" i="1"/>
  <c r="BB278" i="1"/>
  <c r="BB280" i="1"/>
  <c r="BB282" i="1"/>
  <c r="BB284" i="1"/>
  <c r="BB286" i="1"/>
  <c r="BB288" i="1"/>
  <c r="BB283" i="1"/>
  <c r="BB285" i="1"/>
  <c r="BB267" i="1"/>
  <c r="R318" i="1"/>
  <c r="Q201" i="1"/>
  <c r="R200" i="1"/>
</calcChain>
</file>

<file path=xl/sharedStrings.xml><?xml version="1.0" encoding="utf-8"?>
<sst xmlns="http://schemas.openxmlformats.org/spreadsheetml/2006/main" count="1479" uniqueCount="158">
  <si>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</si>
  <si>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</si>
  <si>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</si>
  <si>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</si>
  <si>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</si>
  <si>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</si>
  <si>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</si>
  <si>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</si>
  <si>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</si>
  <si>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</si>
  <si>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</si>
  <si>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</si>
  <si>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</si>
  <si>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</si>
  <si>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</si>
  <si>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</si>
  <si>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</si>
  <si>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</si>
  <si>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</si>
  <si>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</si>
  <si>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</si>
  <si>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</si>
  <si>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</si>
  <si>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</si>
  <si>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</si>
  <si>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</si>
  <si>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</si>
  <si>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</si>
  <si>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</si>
  <si>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</si>
  <si>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</si>
  <si>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</si>
  <si>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</si>
  <si>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</si>
  <si>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</si>
  <si>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</si>
  <si>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</si>
  <si>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</si>
  <si>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</si>
  <si>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</si>
  <si>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</si>
  <si>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</si>
  <si>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</si>
  <si>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</si>
  <si>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</si>
  <si>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</si>
  <si>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</si>
  <si>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</si>
  <si>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</si>
  <si>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</si>
  <si>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</si>
  <si>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</si>
  <si>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</si>
  <si>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</si>
  <si>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</si>
  <si>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</si>
  <si>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</si>
  <si>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</si>
  <si>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Tab. RF.IS.1.4.1b - Incidenti stradali mortali per Regione - Anni 2001-2015</t>
  </si>
  <si>
    <t>Segue: Tab. RF.IS.1.4.1b - Incidenti stradali mortali per Regione - Anni 2001-2015</t>
  </si>
  <si>
    <t>Tab. RF.IS.1.4.1c - Morti in incidenti stradali per Regione - Anni 2001-2015</t>
  </si>
  <si>
    <t>Segue: Tab. RF.IS.1.4.1c - Morti in incidenti stradali per Regione - Anni 2001-2015</t>
  </si>
  <si>
    <t>Tab. RF.IS.1.4.1d - Feriti in incidenti stradali per Regione - Anni 2001-2015</t>
  </si>
  <si>
    <t>(per conoscenza)</t>
  </si>
  <si>
    <t>Per conoscenza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</si>
  <si>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</si>
  <si>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</si>
  <si>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</si>
  <si>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</si>
  <si>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</si>
  <si>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</si>
  <si>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</si>
  <si>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</si>
  <si>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</si>
  <si>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</si>
  <si>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</si>
  <si>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</si>
  <si>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</si>
  <si>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</si>
  <si>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</si>
  <si>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</si>
  <si>
    <t>2016/15</t>
  </si>
  <si>
    <t>Gennaio</t>
  </si>
  <si>
    <t>Febbraio</t>
  </si>
  <si>
    <t>Marzo</t>
  </si>
  <si>
    <t xml:space="preserve">Valle d'Aosta/Vallée d'Aoste </t>
  </si>
  <si>
    <t>Trentino-Alto Adige</t>
  </si>
  <si>
    <t>Trento</t>
  </si>
  <si>
    <t>Friuli-Venezia Giulia</t>
  </si>
  <si>
    <t>Emilia-Romagna</t>
  </si>
  <si>
    <t>Aprile</t>
  </si>
  <si>
    <t>Maggio</t>
  </si>
  <si>
    <t>Giugno</t>
  </si>
  <si>
    <t>2001-2016</t>
  </si>
  <si>
    <t>Var. 2016/01</t>
  </si>
  <si>
    <t>Var. 2016/10</t>
  </si>
  <si>
    <t>Tab. RF.IS.1.4.1a - Incidenti stradali per Regione - Anni 2001-2016</t>
  </si>
  <si>
    <t>ANNI                                                                                MESI                                                                           REGIONI</t>
  </si>
  <si>
    <t>Autostrade e raccordi</t>
  </si>
  <si>
    <t>Altre strade (a)</t>
  </si>
  <si>
    <t>Strade urbane (b)</t>
  </si>
  <si>
    <t>MORTI</t>
  </si>
  <si>
    <t>MESE</t>
  </si>
  <si>
    <t>Luglio</t>
  </si>
  <si>
    <t>Agosto</t>
  </si>
  <si>
    <t>Settembre</t>
  </si>
  <si>
    <t>Ottobre</t>
  </si>
  <si>
    <t>Novembre</t>
  </si>
  <si>
    <t>Dicembre</t>
  </si>
  <si>
    <t>Anno</t>
  </si>
  <si>
    <t>REGIONE</t>
  </si>
  <si>
    <t>Bolzano-Bozen</t>
  </si>
  <si>
    <t>(a) Sono incluse nella categoria “Altre strade”, le strade Statali, Regionali e Provinciali fuori dall’abitato e Comunali extraurbane.</t>
  </si>
  <si>
    <t>(b)  Sono incluse nella categoria “Strade urbane” anche le Provinciali, Statali e Regionali entro l’abitato.</t>
  </si>
  <si>
    <t>Tavola 1.6 - Incidenti stradali, morti e feriti per categoria della strada, mese e regione - Anno 2016</t>
  </si>
  <si>
    <r>
      <t xml:space="preserve">Tavola 1.6 </t>
    </r>
    <r>
      <rPr>
        <sz val="6"/>
        <rFont val="Arial"/>
        <family val="2"/>
      </rPr>
      <t xml:space="preserve">segue </t>
    </r>
    <r>
      <rPr>
        <b/>
        <sz val="6"/>
        <rFont val="Arial"/>
        <family val="2"/>
      </rPr>
      <t>- Incidenti stradali, morti e feriti per categoria della strada, mese e regione - Anno 2016</t>
    </r>
  </si>
  <si>
    <t>Autostrade e Raccordi</t>
  </si>
  <si>
    <t>Strade Statali</t>
  </si>
  <si>
    <t>Strade Urbane</t>
  </si>
  <si>
    <t>INCIDENTI</t>
  </si>
  <si>
    <t>FERITI</t>
  </si>
  <si>
    <t>Note: in rosso e verde sono indicati massimi e minimi, per Regione ed intero periodo. In blu sono indicati i totali generali.</t>
  </si>
  <si>
    <t>Var. 2016/02</t>
  </si>
  <si>
    <t>Var. 2016/03</t>
  </si>
  <si>
    <t>Var. 2016/04</t>
  </si>
  <si>
    <t>Var. 2016/05</t>
  </si>
  <si>
    <t>Var. 2016/06</t>
  </si>
  <si>
    <t>Var. 2016/07</t>
  </si>
  <si>
    <t>Var. 2016/08</t>
  </si>
  <si>
    <t>Var. 2016/09</t>
  </si>
  <si>
    <t>Var. 2016/11</t>
  </si>
  <si>
    <t>Var. 2016/12</t>
  </si>
  <si>
    <t>Var. 2016/13</t>
  </si>
  <si>
    <t>Var. 2016/14</t>
  </si>
  <si>
    <t>Var. 2016/15</t>
  </si>
  <si>
    <t>Var. 2016/16</t>
  </si>
  <si>
    <t>Var. 2016/17</t>
  </si>
  <si>
    <t>Var. 2016/18</t>
  </si>
  <si>
    <t>Var. 2016/19</t>
  </si>
  <si>
    <t>Var. 2016/20</t>
  </si>
  <si>
    <t>Var. 2016/21</t>
  </si>
  <si>
    <t>Var. 2016/22</t>
  </si>
  <si>
    <t>Var. 2016/23</t>
  </si>
  <si>
    <t>Var. 2016/24</t>
  </si>
  <si>
    <t>Var. 2016/25</t>
  </si>
  <si>
    <t>Var. 2016/26</t>
  </si>
  <si>
    <t>Var. 2016/27</t>
  </si>
  <si>
    <t>Var. 2016/28</t>
  </si>
  <si>
    <t>Var. 2016/29</t>
  </si>
  <si>
    <t>Var. 2016/30</t>
  </si>
  <si>
    <t>Var. 2016/31</t>
  </si>
  <si>
    <t>Var. 2016/32</t>
  </si>
  <si>
    <t>Var. 2016/33</t>
  </si>
  <si>
    <t>Var. 2016/34</t>
  </si>
  <si>
    <t>Var. 2016/35</t>
  </si>
  <si>
    <t>Teorico 2016/10</t>
  </si>
  <si>
    <t>Regione feriti</t>
  </si>
  <si>
    <t>Regione  inc mortali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</si>
</sst>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4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sz val="9"/>
      <color rgb="FF92D050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5" fillId="0" borderId="0" applyFont="0" applyFill="0" applyBorder="0" applyAlignment="0" applyProtection="0"/>
    <xf numFmtId="0" fontId="26" fillId="0" borderId="0"/>
    <xf numFmtId="41" fontId="25" fillId="0" borderId="0" applyFont="0" applyFill="0" applyBorder="0" applyAlignment="0" applyProtection="0"/>
    <xf numFmtId="0" fontId="26" fillId="0" borderId="0"/>
    <xf numFmtId="0" fontId="26" fillId="0" borderId="0"/>
  </cellStyleXfs>
  <cellXfs count="198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 wrapText="1"/>
    </xf>
    <xf numFmtId="0" fontId="23" fillId="0" borderId="4" xfId="0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20" fillId="0" borderId="4" xfId="0" applyNumberFormat="1" applyFont="1" applyBorder="1" applyAlignment="1">
      <alignment horizontal="right" vertical="center" wrapText="1"/>
    </xf>
    <xf numFmtId="0" fontId="26" fillId="0" borderId="0" xfId="2"/>
    <xf numFmtId="0" fontId="28" fillId="0" borderId="11" xfId="2" applyFont="1" applyBorder="1" applyAlignment="1">
      <alignment horizontal="center" wrapText="1"/>
    </xf>
    <xf numFmtId="0" fontId="28" fillId="0" borderId="12" xfId="2" applyFont="1" applyBorder="1" applyAlignment="1">
      <alignment horizontal="center" wrapText="1"/>
    </xf>
    <xf numFmtId="0" fontId="28" fillId="0" borderId="13" xfId="2" applyFont="1" applyBorder="1" applyAlignment="1">
      <alignment horizontal="center" wrapText="1"/>
    </xf>
    <xf numFmtId="0" fontId="28" fillId="0" borderId="15" xfId="2" applyFont="1" applyBorder="1" applyAlignment="1">
      <alignment horizontal="left" vertical="top" wrapText="1"/>
    </xf>
    <xf numFmtId="164" fontId="28" fillId="0" borderId="16" xfId="2" applyNumberFormat="1" applyFont="1" applyBorder="1" applyAlignment="1">
      <alignment horizontal="right" vertical="top"/>
    </xf>
    <xf numFmtId="0" fontId="28" fillId="0" borderId="20" xfId="2" applyFont="1" applyBorder="1" applyAlignment="1">
      <alignment horizontal="left" vertical="top" wrapText="1"/>
    </xf>
    <xf numFmtId="164" fontId="28" fillId="0" borderId="21" xfId="2" applyNumberFormat="1" applyFont="1" applyBorder="1" applyAlignment="1">
      <alignment horizontal="right" vertical="top"/>
    </xf>
    <xf numFmtId="0" fontId="28" fillId="0" borderId="25" xfId="2" applyFont="1" applyBorder="1" applyAlignment="1">
      <alignment horizontal="left" vertical="top" wrapText="1"/>
    </xf>
    <xf numFmtId="164" fontId="28" fillId="0" borderId="26" xfId="2" applyNumberFormat="1" applyFont="1" applyBorder="1" applyAlignment="1">
      <alignment horizontal="right" vertical="top"/>
    </xf>
    <xf numFmtId="166" fontId="28" fillId="0" borderId="16" xfId="1" applyNumberFormat="1" applyFont="1" applyBorder="1" applyAlignment="1">
      <alignment horizontal="right" vertical="top"/>
    </xf>
    <xf numFmtId="166" fontId="28" fillId="0" borderId="21" xfId="1" applyNumberFormat="1" applyFont="1" applyBorder="1" applyAlignment="1">
      <alignment horizontal="right" vertical="top"/>
    </xf>
    <xf numFmtId="166" fontId="28" fillId="0" borderId="26" xfId="1" applyNumberFormat="1" applyFont="1" applyBorder="1" applyAlignment="1">
      <alignment horizontal="right" vertical="top"/>
    </xf>
    <xf numFmtId="0" fontId="29" fillId="0" borderId="12" xfId="2" applyFont="1" applyBorder="1" applyAlignment="1">
      <alignment horizontal="center" wrapText="1"/>
    </xf>
    <xf numFmtId="0" fontId="29" fillId="0" borderId="13" xfId="2" applyFont="1" applyBorder="1" applyAlignment="1">
      <alignment horizontal="center" wrapText="1"/>
    </xf>
    <xf numFmtId="165" fontId="29" fillId="0" borderId="17" xfId="2" applyNumberFormat="1" applyFont="1" applyBorder="1" applyAlignment="1">
      <alignment horizontal="right" vertical="top"/>
    </xf>
    <xf numFmtId="165" fontId="29" fillId="0" borderId="18" xfId="2" applyNumberFormat="1" applyFont="1" applyBorder="1" applyAlignment="1">
      <alignment horizontal="right" vertical="top"/>
    </xf>
    <xf numFmtId="165" fontId="29" fillId="0" borderId="22" xfId="2" applyNumberFormat="1" applyFont="1" applyBorder="1" applyAlignment="1">
      <alignment horizontal="right" vertical="top"/>
    </xf>
    <xf numFmtId="165" fontId="29" fillId="0" borderId="23" xfId="2" applyNumberFormat="1" applyFont="1" applyBorder="1" applyAlignment="1">
      <alignment horizontal="right" vertical="top"/>
    </xf>
    <xf numFmtId="165" fontId="29" fillId="0" borderId="27" xfId="2" applyNumberFormat="1" applyFont="1" applyBorder="1" applyAlignment="1">
      <alignment horizontal="right" vertical="top"/>
    </xf>
    <xf numFmtId="0" fontId="30" fillId="0" borderId="28" xfId="2" applyFont="1" applyBorder="1" applyAlignment="1">
      <alignment horizontal="center" vertical="center"/>
    </xf>
    <xf numFmtId="166" fontId="31" fillId="0" borderId="16" xfId="1" applyNumberFormat="1" applyFont="1" applyBorder="1" applyAlignment="1">
      <alignment horizontal="right" vertical="top"/>
    </xf>
    <xf numFmtId="166" fontId="31" fillId="0" borderId="21" xfId="1" applyNumberFormat="1" applyFont="1" applyBorder="1" applyAlignment="1">
      <alignment horizontal="right" vertical="top"/>
    </xf>
    <xf numFmtId="166" fontId="31" fillId="0" borderId="26" xfId="1" applyNumberFormat="1" applyFont="1" applyBorder="1" applyAlignment="1">
      <alignment horizontal="right" vertical="top"/>
    </xf>
    <xf numFmtId="3" fontId="32" fillId="0" borderId="4" xfId="0" applyNumberFormat="1" applyFont="1" applyBorder="1" applyAlignment="1">
      <alignment horizontal="right" vertical="center" wrapText="1"/>
    </xf>
    <xf numFmtId="0" fontId="32" fillId="0" borderId="4" xfId="0" applyFont="1" applyBorder="1" applyAlignment="1">
      <alignment horizontal="right" vertical="center" wrapText="1"/>
    </xf>
    <xf numFmtId="3" fontId="33" fillId="0" borderId="4" xfId="0" applyNumberFormat="1" applyFont="1" applyBorder="1" applyAlignment="1">
      <alignment horizontal="right" vertical="center" wrapText="1"/>
    </xf>
    <xf numFmtId="3" fontId="34" fillId="0" borderId="4" xfId="0" applyNumberFormat="1" applyFont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1" fillId="0" borderId="4" xfId="0" applyNumberFormat="1" applyFont="1" applyBorder="1" applyAlignment="1">
      <alignment horizontal="right" vertical="center" wrapText="1"/>
    </xf>
    <xf numFmtId="2" fontId="34" fillId="0" borderId="4" xfId="0" applyNumberFormat="1" applyFont="1" applyBorder="1" applyAlignment="1">
      <alignment horizontal="right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49" fontId="31" fillId="0" borderId="32" xfId="0" applyNumberFormat="1" applyFont="1" applyBorder="1" applyAlignment="1">
      <alignment horizontal="left" vertical="center" wrapText="1"/>
    </xf>
    <xf numFmtId="49" fontId="31" fillId="0" borderId="32" xfId="0" applyNumberFormat="1" applyFont="1" applyBorder="1" applyAlignment="1">
      <alignment horizontal="right" vertical="center" wrapText="1"/>
    </xf>
    <xf numFmtId="49" fontId="31" fillId="0" borderId="0" xfId="0" applyNumberFormat="1" applyFont="1" applyBorder="1" applyAlignment="1">
      <alignment horizontal="left" vertical="center" wrapText="1"/>
    </xf>
    <xf numFmtId="49" fontId="31" fillId="0" borderId="0" xfId="0" applyNumberFormat="1" applyFont="1" applyBorder="1" applyAlignment="1">
      <alignment horizontal="right" vertical="center" wrapText="1"/>
    </xf>
    <xf numFmtId="41" fontId="31" fillId="0" borderId="0" xfId="3" applyFont="1" applyBorder="1" applyAlignment="1">
      <alignment horizontal="right" vertical="center" wrapText="1"/>
    </xf>
    <xf numFmtId="41" fontId="32" fillId="0" borderId="4" xfId="0" applyNumberFormat="1" applyFont="1" applyBorder="1" applyAlignment="1">
      <alignment horizontal="right" vertical="center" wrapText="1"/>
    </xf>
    <xf numFmtId="49" fontId="31" fillId="0" borderId="32" xfId="0" applyNumberFormat="1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49" fontId="31" fillId="0" borderId="0" xfId="0" applyNumberFormat="1" applyFont="1" applyAlignment="1">
      <alignment horizontal="justify" vertical="center"/>
    </xf>
    <xf numFmtId="41" fontId="31" fillId="0" borderId="0" xfId="3" applyFont="1" applyAlignment="1">
      <alignment vertical="center"/>
    </xf>
    <xf numFmtId="49" fontId="38" fillId="0" borderId="0" xfId="0" applyNumberFormat="1" applyFont="1" applyAlignment="1">
      <alignment vertical="center"/>
    </xf>
    <xf numFmtId="41" fontId="38" fillId="0" borderId="0" xfId="3" applyFont="1" applyAlignment="1">
      <alignment vertical="center"/>
    </xf>
    <xf numFmtId="49" fontId="37" fillId="0" borderId="0" xfId="0" applyNumberFormat="1" applyFont="1" applyAlignment="1">
      <alignment vertical="center"/>
    </xf>
    <xf numFmtId="41" fontId="37" fillId="0" borderId="0" xfId="3" applyFont="1" applyAlignment="1">
      <alignment vertical="center"/>
    </xf>
    <xf numFmtId="0" fontId="31" fillId="0" borderId="31" xfId="0" applyFont="1" applyBorder="1" applyAlignment="1">
      <alignment vertical="center"/>
    </xf>
    <xf numFmtId="0" fontId="36" fillId="0" borderId="0" xfId="0" applyFont="1"/>
    <xf numFmtId="4" fontId="34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41" fillId="0" borderId="4" xfId="0" applyFont="1" applyBorder="1" applyAlignment="1">
      <alignment horizontal="right" vertical="center" wrapText="1"/>
    </xf>
    <xf numFmtId="2" fontId="22" fillId="0" borderId="4" xfId="0" applyNumberFormat="1" applyFont="1" applyBorder="1" applyAlignment="1">
      <alignment horizontal="right" vertical="center" wrapText="1"/>
    </xf>
    <xf numFmtId="0" fontId="42" fillId="0" borderId="4" xfId="0" applyFont="1" applyBorder="1" applyAlignment="1">
      <alignment horizontal="right" vertical="center" wrapText="1"/>
    </xf>
    <xf numFmtId="41" fontId="12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6" fillId="0" borderId="0" xfId="4"/>
    <xf numFmtId="0" fontId="28" fillId="0" borderId="11" xfId="4" applyFont="1" applyBorder="1" applyAlignment="1">
      <alignment horizontal="center" wrapText="1"/>
    </xf>
    <xf numFmtId="0" fontId="28" fillId="0" borderId="12" xfId="4" applyFont="1" applyBorder="1" applyAlignment="1">
      <alignment horizontal="center" wrapText="1"/>
    </xf>
    <xf numFmtId="0" fontId="28" fillId="0" borderId="13" xfId="4" applyFont="1" applyBorder="1" applyAlignment="1">
      <alignment horizontal="center" wrapText="1"/>
    </xf>
    <xf numFmtId="0" fontId="28" fillId="0" borderId="15" xfId="4" applyFont="1" applyBorder="1" applyAlignment="1">
      <alignment horizontal="left" vertical="top" wrapText="1"/>
    </xf>
    <xf numFmtId="164" fontId="28" fillId="0" borderId="16" xfId="4" applyNumberFormat="1" applyFont="1" applyBorder="1" applyAlignment="1">
      <alignment horizontal="right" vertical="top"/>
    </xf>
    <xf numFmtId="165" fontId="28" fillId="0" borderId="17" xfId="4" applyNumberFormat="1" applyFont="1" applyBorder="1" applyAlignment="1">
      <alignment horizontal="right" vertical="top"/>
    </xf>
    <xf numFmtId="165" fontId="28" fillId="0" borderId="18" xfId="4" applyNumberFormat="1" applyFont="1" applyBorder="1" applyAlignment="1">
      <alignment horizontal="right" vertical="top"/>
    </xf>
    <xf numFmtId="0" fontId="28" fillId="0" borderId="20" xfId="4" applyFont="1" applyBorder="1" applyAlignment="1">
      <alignment horizontal="left" vertical="top" wrapText="1"/>
    </xf>
    <xf numFmtId="164" fontId="28" fillId="0" borderId="21" xfId="4" applyNumberFormat="1" applyFont="1" applyBorder="1" applyAlignment="1">
      <alignment horizontal="right" vertical="top"/>
    </xf>
    <xf numFmtId="165" fontId="28" fillId="0" borderId="22" xfId="4" applyNumberFormat="1" applyFont="1" applyBorder="1" applyAlignment="1">
      <alignment horizontal="right" vertical="top"/>
    </xf>
    <xf numFmtId="165" fontId="28" fillId="0" borderId="23" xfId="4" applyNumberFormat="1" applyFont="1" applyBorder="1" applyAlignment="1">
      <alignment horizontal="right" vertical="top"/>
    </xf>
    <xf numFmtId="0" fontId="28" fillId="0" borderId="25" xfId="4" applyFont="1" applyBorder="1" applyAlignment="1">
      <alignment horizontal="left" vertical="top" wrapText="1"/>
    </xf>
    <xf numFmtId="164" fontId="28" fillId="0" borderId="26" xfId="4" applyNumberFormat="1" applyFont="1" applyBorder="1" applyAlignment="1">
      <alignment horizontal="right" vertical="top"/>
    </xf>
    <xf numFmtId="165" fontId="28" fillId="0" borderId="27" xfId="4" applyNumberFormat="1" applyFont="1" applyBorder="1" applyAlignment="1">
      <alignment horizontal="right" vertical="top"/>
    </xf>
    <xf numFmtId="0" fontId="26" fillId="0" borderId="28" xfId="4" applyBorder="1" applyAlignment="1">
      <alignment horizontal="center" vertical="center"/>
    </xf>
    <xf numFmtId="0" fontId="26" fillId="0" borderId="0" xfId="5"/>
    <xf numFmtId="0" fontId="28" fillId="0" borderId="11" xfId="5" applyFont="1" applyBorder="1" applyAlignment="1">
      <alignment horizontal="center" wrapText="1"/>
    </xf>
    <xf numFmtId="0" fontId="28" fillId="0" borderId="12" xfId="5" applyFont="1" applyBorder="1" applyAlignment="1">
      <alignment horizontal="center" wrapText="1"/>
    </xf>
    <xf numFmtId="0" fontId="28" fillId="0" borderId="13" xfId="5" applyFont="1" applyBorder="1" applyAlignment="1">
      <alignment horizontal="center" wrapText="1"/>
    </xf>
    <xf numFmtId="0" fontId="28" fillId="0" borderId="15" xfId="5" applyFont="1" applyBorder="1" applyAlignment="1">
      <alignment horizontal="left" vertical="top" wrapText="1"/>
    </xf>
    <xf numFmtId="164" fontId="28" fillId="0" borderId="16" xfId="5" applyNumberFormat="1" applyFont="1" applyBorder="1" applyAlignment="1">
      <alignment horizontal="right" vertical="top"/>
    </xf>
    <xf numFmtId="165" fontId="28" fillId="0" borderId="17" xfId="5" applyNumberFormat="1" applyFont="1" applyBorder="1" applyAlignment="1">
      <alignment horizontal="right" vertical="top"/>
    </xf>
    <xf numFmtId="165" fontId="28" fillId="0" borderId="18" xfId="5" applyNumberFormat="1" applyFont="1" applyBorder="1" applyAlignment="1">
      <alignment horizontal="right" vertical="top"/>
    </xf>
    <xf numFmtId="0" fontId="28" fillId="0" borderId="20" xfId="5" applyFont="1" applyBorder="1" applyAlignment="1">
      <alignment horizontal="left" vertical="top" wrapText="1"/>
    </xf>
    <xf numFmtId="164" fontId="28" fillId="0" borderId="21" xfId="5" applyNumberFormat="1" applyFont="1" applyBorder="1" applyAlignment="1">
      <alignment horizontal="right" vertical="top"/>
    </xf>
    <xf numFmtId="165" fontId="28" fillId="0" borderId="22" xfId="5" applyNumberFormat="1" applyFont="1" applyBorder="1" applyAlignment="1">
      <alignment horizontal="right" vertical="top"/>
    </xf>
    <xf numFmtId="165" fontId="28" fillId="0" borderId="23" xfId="5" applyNumberFormat="1" applyFont="1" applyBorder="1" applyAlignment="1">
      <alignment horizontal="right" vertical="top"/>
    </xf>
    <xf numFmtId="0" fontId="28" fillId="0" borderId="25" xfId="5" applyFont="1" applyBorder="1" applyAlignment="1">
      <alignment horizontal="left" vertical="top" wrapText="1"/>
    </xf>
    <xf numFmtId="164" fontId="28" fillId="0" borderId="26" xfId="5" applyNumberFormat="1" applyFont="1" applyBorder="1" applyAlignment="1">
      <alignment horizontal="right" vertical="top"/>
    </xf>
    <xf numFmtId="165" fontId="28" fillId="0" borderId="27" xfId="5" applyNumberFormat="1" applyFont="1" applyBorder="1" applyAlignment="1">
      <alignment horizontal="right" vertical="top"/>
    </xf>
    <xf numFmtId="0" fontId="26" fillId="0" borderId="28" xfId="5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7" fillId="0" borderId="30" xfId="2" applyFont="1" applyBorder="1" applyAlignment="1">
      <alignment horizontal="center" vertical="center" wrapText="1"/>
    </xf>
    <xf numFmtId="0" fontId="26" fillId="0" borderId="14" xfId="2" applyBorder="1" applyAlignment="1">
      <alignment horizontal="center" vertical="center" wrapText="1"/>
    </xf>
    <xf numFmtId="0" fontId="26" fillId="0" borderId="10" xfId="2" applyBorder="1" applyAlignment="1">
      <alignment horizontal="center" vertical="center" wrapText="1"/>
    </xf>
    <xf numFmtId="0" fontId="28" fillId="0" borderId="29" xfId="2" applyFont="1" applyBorder="1" applyAlignment="1">
      <alignment horizontal="left" vertical="top" wrapText="1"/>
    </xf>
    <xf numFmtId="0" fontId="28" fillId="0" borderId="19" xfId="2" applyFont="1" applyBorder="1" applyAlignment="1">
      <alignment horizontal="left" vertical="top" wrapText="1"/>
    </xf>
    <xf numFmtId="0" fontId="28" fillId="0" borderId="24" xfId="2" applyFont="1" applyBorder="1" applyAlignment="1">
      <alignment horizontal="left" vertical="top" wrapText="1"/>
    </xf>
    <xf numFmtId="0" fontId="27" fillId="0" borderId="0" xfId="2" applyFont="1" applyBorder="1" applyAlignment="1">
      <alignment horizontal="center" vertical="center" wrapText="1"/>
    </xf>
    <xf numFmtId="0" fontId="26" fillId="0" borderId="0" xfId="2" applyFont="1" applyBorder="1" applyAlignment="1">
      <alignment horizontal="center" vertical="center"/>
    </xf>
    <xf numFmtId="0" fontId="26" fillId="0" borderId="9" xfId="2" applyBorder="1" applyAlignment="1">
      <alignment horizontal="center" vertical="center" wrapText="1"/>
    </xf>
    <xf numFmtId="0" fontId="26" fillId="0" borderId="10" xfId="2" applyFont="1" applyBorder="1" applyAlignment="1">
      <alignment horizontal="center" vertical="center"/>
    </xf>
    <xf numFmtId="0" fontId="28" fillId="0" borderId="14" xfId="2" applyFont="1" applyBorder="1" applyAlignment="1">
      <alignment horizontal="left" vertical="top" wrapText="1"/>
    </xf>
    <xf numFmtId="0" fontId="26" fillId="0" borderId="19" xfId="2" applyFont="1" applyBorder="1" applyAlignment="1">
      <alignment horizontal="center" vertical="center"/>
    </xf>
    <xf numFmtId="0" fontId="26" fillId="0" borderId="24" xfId="2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7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/>
    </xf>
    <xf numFmtId="0" fontId="26" fillId="0" borderId="9" xfId="4" applyBorder="1" applyAlignment="1">
      <alignment horizontal="center" vertical="center" wrapText="1"/>
    </xf>
    <xf numFmtId="0" fontId="26" fillId="0" borderId="10" xfId="4" applyFont="1" applyBorder="1" applyAlignment="1">
      <alignment horizontal="center" vertical="center"/>
    </xf>
    <xf numFmtId="0" fontId="28" fillId="0" borderId="14" xfId="4" applyFont="1" applyBorder="1" applyAlignment="1">
      <alignment horizontal="left" vertical="top" wrapText="1"/>
    </xf>
    <xf numFmtId="0" fontId="26" fillId="0" borderId="19" xfId="4" applyFont="1" applyBorder="1" applyAlignment="1">
      <alignment horizontal="center" vertical="center"/>
    </xf>
    <xf numFmtId="0" fontId="26" fillId="0" borderId="24" xfId="4" applyFont="1" applyBorder="1" applyAlignment="1">
      <alignment horizontal="center" vertical="center"/>
    </xf>
    <xf numFmtId="0" fontId="27" fillId="0" borderId="0" xfId="5" applyFont="1" applyBorder="1" applyAlignment="1">
      <alignment horizontal="center" vertical="center" wrapText="1"/>
    </xf>
    <xf numFmtId="0" fontId="26" fillId="0" borderId="0" xfId="5" applyFont="1" applyBorder="1" applyAlignment="1">
      <alignment horizontal="center" vertical="center"/>
    </xf>
    <xf numFmtId="0" fontId="26" fillId="0" borderId="9" xfId="5" applyBorder="1" applyAlignment="1">
      <alignment horizontal="center" vertical="center" wrapText="1"/>
    </xf>
    <xf numFmtId="0" fontId="26" fillId="0" borderId="10" xfId="5" applyFont="1" applyBorder="1" applyAlignment="1">
      <alignment horizontal="center" vertical="center"/>
    </xf>
    <xf numFmtId="0" fontId="28" fillId="0" borderId="14" xfId="5" applyFont="1" applyBorder="1" applyAlignment="1">
      <alignment horizontal="left" vertical="top" wrapText="1"/>
    </xf>
    <xf numFmtId="0" fontId="26" fillId="0" borderId="19" xfId="5" applyFont="1" applyBorder="1" applyAlignment="1">
      <alignment horizontal="center" vertical="center"/>
    </xf>
    <xf numFmtId="0" fontId="26" fillId="0" borderId="24" xfId="5" applyFont="1" applyBorder="1" applyAlignment="1">
      <alignment horizontal="center" vertical="center"/>
    </xf>
  </cellXfs>
  <cellStyles count="6">
    <cellStyle name="Migliaia" xfId="1" builtinId="3"/>
    <cellStyle name="Migliaia [0]" xfId="3" builtinId="6"/>
    <cellStyle name="Normale" xfId="0" builtinId="0"/>
    <cellStyle name="Normale_2016 da spss" xfId="5"/>
    <cellStyle name="Normale_Foglio1" xfId="4"/>
    <cellStyle name="Normale_RF.IS.1.4.1a-b-d-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64"/>
  <sheetViews>
    <sheetView tabSelected="1" zoomScaleNormal="100" workbookViewId="0">
      <selection sqref="A1:Q1"/>
    </sheetView>
  </sheetViews>
  <sheetFormatPr defaultRowHeight="14.4" x14ac:dyDescent="0.3"/>
  <cols>
    <col min="1" max="1" width="19" customWidth="1"/>
    <col min="16" max="16" width="10" bestFit="1" customWidth="1"/>
    <col min="17" max="17" width="9.6640625" customWidth="1"/>
    <col min="18" max="18" width="9.44140625" bestFit="1" customWidth="1"/>
    <col min="19" max="52" width="0" hidden="1" customWidth="1"/>
    <col min="53" max="53" width="9.109375" bestFit="1" customWidth="1"/>
  </cols>
  <sheetData>
    <row r="1" spans="1:32" ht="15.6" x14ac:dyDescent="0.3">
      <c r="A1" s="161" t="s">
        <v>96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32" ht="15.6" x14ac:dyDescent="0.3">
      <c r="A2" s="2"/>
    </row>
    <row r="3" spans="1:32" ht="16.2" thickBot="1" x14ac:dyDescent="0.35">
      <c r="A3" s="44" t="s">
        <v>0</v>
      </c>
      <c r="T3" s="165" t="s">
        <v>72</v>
      </c>
      <c r="U3" s="165"/>
      <c r="V3" s="165"/>
      <c r="W3" s="165"/>
      <c r="X3" s="165"/>
      <c r="Y3" s="165"/>
      <c r="Z3" s="171" t="s">
        <v>75</v>
      </c>
      <c r="AA3" s="172"/>
      <c r="AB3" s="172"/>
      <c r="AC3" s="172"/>
      <c r="AD3" s="172"/>
      <c r="AE3" s="172"/>
      <c r="AF3" s="59"/>
    </row>
    <row r="4" spans="1:32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>
        <v>2016</v>
      </c>
      <c r="R4" s="4" t="s">
        <v>93</v>
      </c>
      <c r="T4" s="166" t="s">
        <v>65</v>
      </c>
      <c r="U4" s="167"/>
      <c r="V4" s="60" t="s">
        <v>66</v>
      </c>
      <c r="W4" s="72" t="s">
        <v>67</v>
      </c>
      <c r="X4" s="72" t="s">
        <v>68</v>
      </c>
      <c r="Y4" s="73" t="s">
        <v>69</v>
      </c>
      <c r="Z4" s="173" t="s">
        <v>65</v>
      </c>
      <c r="AA4" s="174"/>
      <c r="AB4" s="60" t="s">
        <v>66</v>
      </c>
      <c r="AC4" s="72" t="s">
        <v>67</v>
      </c>
      <c r="AD4" s="72" t="s">
        <v>68</v>
      </c>
      <c r="AE4" s="73" t="s">
        <v>69</v>
      </c>
      <c r="AF4" s="59"/>
    </row>
    <row r="5" spans="1:32" ht="17.399999999999999" thickBot="1" x14ac:dyDescent="0.35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83">
        <v>11445</v>
      </c>
      <c r="P5" s="83">
        <v>11134</v>
      </c>
      <c r="Q5" s="9">
        <f>'ISTAT 16 senza IncMort'!E30</f>
        <v>10905</v>
      </c>
      <c r="R5" s="6">
        <f>SUM(B5:Q5)</f>
        <v>221897</v>
      </c>
      <c r="T5" s="168" t="s">
        <v>70</v>
      </c>
      <c r="U5" s="63" t="s">
        <v>3</v>
      </c>
      <c r="V5" s="69">
        <v>11134</v>
      </c>
      <c r="W5" s="74">
        <v>6.3790900601011806</v>
      </c>
      <c r="X5" s="74">
        <v>6.3790900601011806</v>
      </c>
      <c r="Y5" s="75">
        <v>6.3790900601011806</v>
      </c>
      <c r="Z5" s="175" t="s">
        <v>70</v>
      </c>
      <c r="AA5" s="63" t="s">
        <v>11</v>
      </c>
      <c r="AB5" s="69">
        <v>90448</v>
      </c>
      <c r="AC5" s="74">
        <v>51.821082967130558</v>
      </c>
      <c r="AD5" s="74">
        <v>51.821082967130558</v>
      </c>
      <c r="AE5" s="75">
        <v>51.821082967130558</v>
      </c>
      <c r="AF5" s="59"/>
    </row>
    <row r="6" spans="1:32" ht="18.600000000000001" customHeight="1" thickBot="1" x14ac:dyDescent="0.35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84">
        <v>295</v>
      </c>
      <c r="N6" s="13">
        <v>315</v>
      </c>
      <c r="O6" s="84">
        <v>295</v>
      </c>
      <c r="P6" s="12">
        <v>283</v>
      </c>
      <c r="Q6" s="104">
        <f>'ISTAT 16 senza IncMort'!E31</f>
        <v>285</v>
      </c>
      <c r="R6" s="6">
        <f t="shared" ref="R6:R28" si="0">SUM(B6:Q6)</f>
        <v>5669</v>
      </c>
      <c r="T6" s="169"/>
      <c r="U6" s="65" t="s">
        <v>71</v>
      </c>
      <c r="V6" s="70">
        <v>283</v>
      </c>
      <c r="W6" s="76">
        <v>0.16214141252098385</v>
      </c>
      <c r="X6" s="76">
        <v>0.16214141252098385</v>
      </c>
      <c r="Y6" s="77">
        <v>6.5412314726221643</v>
      </c>
      <c r="Z6" s="176"/>
      <c r="AA6" s="65" t="s">
        <v>16</v>
      </c>
      <c r="AB6" s="70">
        <v>43708</v>
      </c>
      <c r="AC6" s="76">
        <v>25.041967697763823</v>
      </c>
      <c r="AD6" s="76">
        <v>25.041967697763823</v>
      </c>
      <c r="AE6" s="77">
        <v>76.863050664894374</v>
      </c>
      <c r="AF6" s="59"/>
    </row>
    <row r="7" spans="1:32" ht="18.600000000000001" customHeight="1" thickBot="1" x14ac:dyDescent="0.35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83">
        <v>33176</v>
      </c>
      <c r="P7" s="9">
        <v>32774</v>
      </c>
      <c r="Q7" s="83">
        <f>'ISTAT 16 senza IncMort'!E32</f>
        <v>32785</v>
      </c>
      <c r="R7" s="6">
        <f t="shared" si="0"/>
        <v>672061</v>
      </c>
      <c r="T7" s="169"/>
      <c r="U7" s="65" t="s">
        <v>5</v>
      </c>
      <c r="V7" s="70">
        <v>32774</v>
      </c>
      <c r="W7" s="76">
        <v>18.77746520834885</v>
      </c>
      <c r="X7" s="76">
        <v>18.77746520834885</v>
      </c>
      <c r="Y7" s="77">
        <v>25.318696680971016</v>
      </c>
      <c r="Z7" s="176"/>
      <c r="AA7" s="65" t="s">
        <v>74</v>
      </c>
      <c r="AB7" s="70">
        <v>40383</v>
      </c>
      <c r="AC7" s="76">
        <v>23.136949335105623</v>
      </c>
      <c r="AD7" s="76">
        <v>23.136949335105623</v>
      </c>
      <c r="AE7" s="77">
        <v>100</v>
      </c>
      <c r="AF7" s="59"/>
    </row>
    <row r="8" spans="1:32" ht="17.399999999999999" thickBot="1" x14ac:dyDescent="0.35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9">
        <v>2620</v>
      </c>
      <c r="L8" s="6">
        <v>2991</v>
      </c>
      <c r="M8" s="6">
        <v>3264</v>
      </c>
      <c r="N8" s="8">
        <v>3169</v>
      </c>
      <c r="O8" s="9">
        <v>3002</v>
      </c>
      <c r="P8" s="83">
        <v>3052</v>
      </c>
      <c r="Q8" s="83">
        <f>'ISTAT 16 senza IncMort'!E33</f>
        <v>3105</v>
      </c>
      <c r="R8" s="6">
        <f t="shared" si="0"/>
        <v>52170</v>
      </c>
      <c r="T8" s="169"/>
      <c r="U8" s="65" t="s">
        <v>6</v>
      </c>
      <c r="V8" s="70">
        <v>3052</v>
      </c>
      <c r="W8" s="76">
        <v>1.748606328671529</v>
      </c>
      <c r="X8" s="76">
        <v>1.748606328671529</v>
      </c>
      <c r="Y8" s="77">
        <v>27.067303009642544</v>
      </c>
      <c r="Z8" s="177"/>
      <c r="AA8" s="67" t="s">
        <v>26</v>
      </c>
      <c r="AB8" s="71">
        <v>174539</v>
      </c>
      <c r="AC8" s="78">
        <v>100</v>
      </c>
      <c r="AD8" s="78">
        <v>100</v>
      </c>
      <c r="AE8" s="79"/>
      <c r="AF8" s="59"/>
    </row>
    <row r="9" spans="1:32" ht="15" thickBot="1" x14ac:dyDescent="0.35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6">
        <v>15651</v>
      </c>
      <c r="L9" s="6">
        <v>15564</v>
      </c>
      <c r="M9" s="6">
        <v>14365</v>
      </c>
      <c r="N9" s="9">
        <v>13794</v>
      </c>
      <c r="O9" s="8">
        <v>13958</v>
      </c>
      <c r="P9" s="83">
        <v>13867</v>
      </c>
      <c r="Q9" s="83">
        <f>'ISTAT 16 senza IncMort'!E36</f>
        <v>14034</v>
      </c>
      <c r="R9" s="6">
        <f t="shared" si="0"/>
        <v>270280</v>
      </c>
      <c r="T9" s="169"/>
      <c r="U9" s="65" t="s">
        <v>7</v>
      </c>
      <c r="V9" s="70">
        <v>13867</v>
      </c>
      <c r="W9" s="76">
        <v>7.9449292135282086</v>
      </c>
      <c r="X9" s="76">
        <v>7.9449292135282086</v>
      </c>
      <c r="Y9" s="77">
        <v>35.012232223170756</v>
      </c>
      <c r="Z9" s="59"/>
    </row>
    <row r="10" spans="1:32" ht="17.399999999999999" thickBot="1" x14ac:dyDescent="0.35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6">
        <v>3933</v>
      </c>
      <c r="L10" s="6">
        <v>3604</v>
      </c>
      <c r="M10" s="6">
        <v>3540</v>
      </c>
      <c r="N10" s="9">
        <v>3304</v>
      </c>
      <c r="O10" s="8">
        <v>3316</v>
      </c>
      <c r="P10" s="83">
        <v>3538</v>
      </c>
      <c r="Q10" s="83">
        <f>'ISTAT 16 senza IncMort'!E37</f>
        <v>3455</v>
      </c>
      <c r="R10" s="6">
        <f t="shared" si="0"/>
        <v>71747</v>
      </c>
      <c r="T10" s="169"/>
      <c r="U10" s="65" t="s">
        <v>8</v>
      </c>
      <c r="V10" s="70">
        <v>3538</v>
      </c>
      <c r="W10" s="76">
        <v>2.0270541254390135</v>
      </c>
      <c r="X10" s="76">
        <v>2.0270541254390135</v>
      </c>
      <c r="Y10" s="77">
        <v>37.039286348609764</v>
      </c>
      <c r="Z10" s="59"/>
    </row>
    <row r="11" spans="1:32" ht="15" thickBot="1" x14ac:dyDescent="0.35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9">
        <v>8769</v>
      </c>
      <c r="N11" s="8">
        <v>8773</v>
      </c>
      <c r="O11" s="83">
        <v>8387</v>
      </c>
      <c r="P11" s="83">
        <v>8415</v>
      </c>
      <c r="Q11" s="9">
        <f>'ISTAT 16 senza IncMort'!E38</f>
        <v>8282</v>
      </c>
      <c r="R11" s="6">
        <f t="shared" si="0"/>
        <v>151352</v>
      </c>
      <c r="T11" s="169"/>
      <c r="U11" s="65" t="s">
        <v>9</v>
      </c>
      <c r="V11" s="70">
        <v>8415</v>
      </c>
      <c r="W11" s="76">
        <v>4.8212720366221875</v>
      </c>
      <c r="X11" s="76">
        <v>4.8212720366221875</v>
      </c>
      <c r="Y11" s="77">
        <v>41.860558385231954</v>
      </c>
      <c r="Z11" s="59"/>
    </row>
    <row r="12" spans="1:32" ht="17.399999999999999" thickBot="1" x14ac:dyDescent="0.35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6">
        <v>18321</v>
      </c>
      <c r="N12" s="8">
        <v>18136</v>
      </c>
      <c r="O12" s="83">
        <v>17455</v>
      </c>
      <c r="P12" s="83">
        <v>17385</v>
      </c>
      <c r="Q12" s="83">
        <f>'ISTAT 16 senza IncMort'!E39</f>
        <v>17406</v>
      </c>
      <c r="R12" s="6">
        <f t="shared" si="0"/>
        <v>349777</v>
      </c>
      <c r="T12" s="169"/>
      <c r="U12" s="65" t="s">
        <v>10</v>
      </c>
      <c r="V12" s="70">
        <v>17385</v>
      </c>
      <c r="W12" s="76">
        <v>9.9605245818986017</v>
      </c>
      <c r="X12" s="76">
        <v>9.9605245818986017</v>
      </c>
      <c r="Y12" s="77">
        <v>51.821082967130558</v>
      </c>
      <c r="Z12" s="59"/>
    </row>
    <row r="13" spans="1:32" ht="15" thickBot="1" x14ac:dyDescent="0.35">
      <c r="A13" s="14" t="s">
        <v>11</v>
      </c>
      <c r="B13" s="34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18">
        <f>SUM(Q5:Q12)</f>
        <v>90257</v>
      </c>
      <c r="R13" s="15">
        <f t="shared" si="0"/>
        <v>1794953</v>
      </c>
      <c r="T13" s="169"/>
      <c r="U13" s="65" t="s">
        <v>12</v>
      </c>
      <c r="V13" s="70">
        <v>15863</v>
      </c>
      <c r="W13" s="76">
        <v>9.0885131689765615</v>
      </c>
      <c r="X13" s="76">
        <v>9.0885131689765615</v>
      </c>
      <c r="Y13" s="77">
        <v>60.909596136107119</v>
      </c>
      <c r="Z13" s="59"/>
    </row>
    <row r="14" spans="1:32" ht="15" thickBot="1" x14ac:dyDescent="0.35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83">
        <v>16231</v>
      </c>
      <c r="O14" s="8">
        <v>16654</v>
      </c>
      <c r="P14" s="9">
        <v>15863</v>
      </c>
      <c r="Q14" s="83">
        <f>'ISTAT 16 senza IncMort'!E40</f>
        <v>16507</v>
      </c>
      <c r="R14" s="6">
        <f t="shared" si="0"/>
        <v>307888</v>
      </c>
      <c r="T14" s="169"/>
      <c r="U14" s="65" t="s">
        <v>13</v>
      </c>
      <c r="V14" s="70">
        <v>2285</v>
      </c>
      <c r="W14" s="76">
        <v>1.3091629950899226</v>
      </c>
      <c r="X14" s="76">
        <v>1.3091629950899226</v>
      </c>
      <c r="Y14" s="77">
        <v>62.218759131197039</v>
      </c>
      <c r="Z14" s="59"/>
    </row>
    <row r="15" spans="1:32" ht="15" thickBot="1" x14ac:dyDescent="0.35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83">
        <v>2363</v>
      </c>
      <c r="N15" s="8">
        <v>2402</v>
      </c>
      <c r="O15" s="9">
        <v>2258</v>
      </c>
      <c r="P15" s="83">
        <v>2285</v>
      </c>
      <c r="Q15" s="83">
        <f>'ISTAT 16 senza IncMort'!E41</f>
        <v>2382</v>
      </c>
      <c r="R15" s="6">
        <f t="shared" si="0"/>
        <v>50342</v>
      </c>
      <c r="T15" s="169"/>
      <c r="U15" s="65" t="s">
        <v>14</v>
      </c>
      <c r="V15" s="70">
        <v>5333</v>
      </c>
      <c r="W15" s="76">
        <v>3.0554775723477277</v>
      </c>
      <c r="X15" s="76">
        <v>3.0554775723477277</v>
      </c>
      <c r="Y15" s="77">
        <v>65.274236703544773</v>
      </c>
      <c r="Z15" s="59"/>
    </row>
    <row r="16" spans="1:32" ht="15" thickBot="1" x14ac:dyDescent="0.35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83">
        <v>5482</v>
      </c>
      <c r="N16" s="8">
        <v>5549</v>
      </c>
      <c r="O16" s="83">
        <v>5422</v>
      </c>
      <c r="P16" s="83">
        <v>5333</v>
      </c>
      <c r="Q16" s="9">
        <f>'ISTAT 16 senza IncMort'!E42</f>
        <v>5185</v>
      </c>
      <c r="R16" s="6">
        <f t="shared" si="0"/>
        <v>108639</v>
      </c>
      <c r="T16" s="169"/>
      <c r="U16" s="65" t="s">
        <v>15</v>
      </c>
      <c r="V16" s="70">
        <v>20227</v>
      </c>
      <c r="W16" s="76">
        <v>11.588813961349613</v>
      </c>
      <c r="X16" s="76">
        <v>11.588813961349613</v>
      </c>
      <c r="Y16" s="77">
        <v>76.863050664894374</v>
      </c>
      <c r="Z16" s="59"/>
    </row>
    <row r="17" spans="1:50" ht="15" thickBot="1" x14ac:dyDescent="0.35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83">
        <v>22168</v>
      </c>
      <c r="O17" s="8">
        <v>20589</v>
      </c>
      <c r="P17" s="83">
        <v>20227</v>
      </c>
      <c r="Q17" s="9">
        <f>'ISTAT 16 senza IncMort'!E43</f>
        <v>19939</v>
      </c>
      <c r="R17" s="6">
        <f t="shared" si="0"/>
        <v>440932</v>
      </c>
      <c r="T17" s="169"/>
      <c r="U17" s="65" t="s">
        <v>17</v>
      </c>
      <c r="V17" s="70">
        <v>3217</v>
      </c>
      <c r="W17" s="76">
        <v>1.8431410744876504</v>
      </c>
      <c r="X17" s="76">
        <v>1.8431410744876504</v>
      </c>
      <c r="Y17" s="77">
        <v>78.706191739382035</v>
      </c>
      <c r="Z17" s="59"/>
    </row>
    <row r="18" spans="1:50" ht="15" thickBot="1" x14ac:dyDescent="0.35">
      <c r="A18" s="14" t="s">
        <v>16</v>
      </c>
      <c r="B18" s="34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18">
        <v>43708</v>
      </c>
      <c r="Q18" s="86">
        <f>SUM(Q14:Q17)</f>
        <v>44013</v>
      </c>
      <c r="R18" s="15">
        <f t="shared" si="0"/>
        <v>907801</v>
      </c>
      <c r="T18" s="169"/>
      <c r="U18" s="65" t="s">
        <v>18</v>
      </c>
      <c r="V18" s="70">
        <v>461</v>
      </c>
      <c r="W18" s="76">
        <v>0.26412435043170868</v>
      </c>
      <c r="X18" s="76">
        <v>0.26412435043170868</v>
      </c>
      <c r="Y18" s="77">
        <v>78.970316089813736</v>
      </c>
      <c r="Z18" s="59"/>
    </row>
    <row r="19" spans="1:50" ht="15" thickBot="1" x14ac:dyDescent="0.35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83">
        <v>3429</v>
      </c>
      <c r="P19" s="83">
        <v>3217</v>
      </c>
      <c r="Q19" s="9">
        <f>'ISTAT 16 senza IncMort'!E44</f>
        <v>3037</v>
      </c>
      <c r="R19" s="6">
        <f t="shared" si="0"/>
        <v>68012</v>
      </c>
      <c r="T19" s="169"/>
      <c r="U19" s="65" t="s">
        <v>19</v>
      </c>
      <c r="V19" s="70">
        <v>9111</v>
      </c>
      <c r="W19" s="76">
        <v>5.2200367826101903</v>
      </c>
      <c r="X19" s="76">
        <v>5.2200367826101903</v>
      </c>
      <c r="Y19" s="77">
        <v>84.190352872423929</v>
      </c>
      <c r="Z19" s="59"/>
    </row>
    <row r="20" spans="1:50" ht="15" thickBot="1" x14ac:dyDescent="0.35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84">
        <v>507</v>
      </c>
      <c r="O20" s="13">
        <v>511</v>
      </c>
      <c r="P20" s="12">
        <v>461</v>
      </c>
      <c r="Q20" s="83">
        <f>'ISTAT 16 senza IncMort'!E45</f>
        <v>479</v>
      </c>
      <c r="R20" s="6">
        <f t="shared" si="0"/>
        <v>9784</v>
      </c>
      <c r="T20" s="169"/>
      <c r="U20" s="65" t="s">
        <v>20</v>
      </c>
      <c r="V20" s="70">
        <v>9524</v>
      </c>
      <c r="W20" s="76">
        <v>5.4566601160772095</v>
      </c>
      <c r="X20" s="76">
        <v>5.4566601160772095</v>
      </c>
      <c r="Y20" s="77">
        <v>89.647012988501132</v>
      </c>
      <c r="Z20" s="59"/>
    </row>
    <row r="21" spans="1:50" ht="15" thickBot="1" x14ac:dyDescent="0.35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9">
        <v>9103</v>
      </c>
      <c r="O21" s="8">
        <v>9182</v>
      </c>
      <c r="P21" s="8">
        <v>9111</v>
      </c>
      <c r="Q21" s="83">
        <f>'ISTAT 16 senza IncMort'!E46</f>
        <v>9780</v>
      </c>
      <c r="R21" s="6">
        <f t="shared" si="0"/>
        <v>169403</v>
      </c>
      <c r="T21" s="169"/>
      <c r="U21" s="65" t="s">
        <v>21</v>
      </c>
      <c r="V21" s="70">
        <v>936</v>
      </c>
      <c r="W21" s="76">
        <v>0.53626983081145185</v>
      </c>
      <c r="X21" s="76">
        <v>0.53626983081145185</v>
      </c>
      <c r="Y21" s="77">
        <v>90.183282819312595</v>
      </c>
      <c r="Z21" s="59"/>
    </row>
    <row r="22" spans="1:50" ht="15" thickBot="1" x14ac:dyDescent="0.35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8">
        <v>10202</v>
      </c>
      <c r="O22" s="9">
        <v>9499</v>
      </c>
      <c r="P22" s="83">
        <v>9524</v>
      </c>
      <c r="Q22" s="83">
        <f>'ISTAT 16 senza IncMort'!E47</f>
        <v>9854</v>
      </c>
      <c r="R22" s="6">
        <f t="shared" si="0"/>
        <v>177669</v>
      </c>
      <c r="T22" s="169"/>
      <c r="U22" s="65" t="s">
        <v>22</v>
      </c>
      <c r="V22" s="70">
        <v>2733</v>
      </c>
      <c r="W22" s="76">
        <v>1.5658391534270277</v>
      </c>
      <c r="X22" s="76">
        <v>1.5658391534270277</v>
      </c>
      <c r="Y22" s="77">
        <v>91.749121972739616</v>
      </c>
      <c r="Z22" s="59"/>
    </row>
    <row r="23" spans="1:50" ht="15" thickBot="1" x14ac:dyDescent="0.35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12">
        <v>888</v>
      </c>
      <c r="O23" s="13">
        <v>936</v>
      </c>
      <c r="P23" s="13">
        <v>936</v>
      </c>
      <c r="Q23" s="83">
        <f>'ISTAT 16 senza IncMort'!E48</f>
        <v>945</v>
      </c>
      <c r="R23" s="6">
        <f t="shared" si="0"/>
        <v>15013</v>
      </c>
      <c r="T23" s="169"/>
      <c r="U23" s="65" t="s">
        <v>23</v>
      </c>
      <c r="V23" s="70">
        <v>10864</v>
      </c>
      <c r="W23" s="76">
        <v>6.2243968396748004</v>
      </c>
      <c r="X23" s="76">
        <v>6.2243968396748004</v>
      </c>
      <c r="Y23" s="77">
        <v>97.973518812414412</v>
      </c>
      <c r="Z23" s="59"/>
    </row>
    <row r="24" spans="1:50" ht="15" thickBot="1" x14ac:dyDescent="0.35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83">
        <v>2772</v>
      </c>
      <c r="N24" s="8">
        <v>2773</v>
      </c>
      <c r="O24" s="9">
        <v>2659</v>
      </c>
      <c r="P24" s="83">
        <v>2733</v>
      </c>
      <c r="Q24" s="83">
        <f>'ISTAT 16 senza IncMort'!E49</f>
        <v>2851</v>
      </c>
      <c r="R24" s="6">
        <f t="shared" si="0"/>
        <v>55696</v>
      </c>
      <c r="T24" s="169"/>
      <c r="U24" s="65" t="s">
        <v>24</v>
      </c>
      <c r="V24" s="70">
        <v>3537</v>
      </c>
      <c r="W24" s="76">
        <v>2.0264811875855826</v>
      </c>
      <c r="X24" s="76">
        <v>2.0264811875855826</v>
      </c>
      <c r="Y24" s="77">
        <v>100</v>
      </c>
      <c r="Z24" s="59"/>
    </row>
    <row r="25" spans="1:50" ht="15" thickBot="1" x14ac:dyDescent="0.35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83">
        <v>11790</v>
      </c>
      <c r="N25" s="8">
        <v>11823</v>
      </c>
      <c r="O25" s="83">
        <v>11366</v>
      </c>
      <c r="P25" s="9">
        <v>10864</v>
      </c>
      <c r="Q25" s="83">
        <f>'ISTAT 16 senza IncMort'!E50</f>
        <v>11067</v>
      </c>
      <c r="R25" s="6">
        <f t="shared" si="0"/>
        <v>215381</v>
      </c>
      <c r="T25" s="170"/>
      <c r="U25" s="67" t="s">
        <v>26</v>
      </c>
      <c r="V25" s="71">
        <v>174539</v>
      </c>
      <c r="W25" s="78">
        <v>100</v>
      </c>
      <c r="X25" s="78">
        <v>100</v>
      </c>
      <c r="Y25" s="79"/>
      <c r="Z25" s="59"/>
    </row>
    <row r="26" spans="1:50" ht="15" thickBot="1" x14ac:dyDescent="0.35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8">
        <v>3664</v>
      </c>
      <c r="O26" s="9">
        <v>3492</v>
      </c>
      <c r="P26" s="83">
        <v>3537</v>
      </c>
      <c r="Q26" s="83">
        <f>'ISTAT 16 senza IncMort'!E51</f>
        <v>3508</v>
      </c>
      <c r="R26" s="6">
        <f t="shared" si="0"/>
        <v>69809</v>
      </c>
    </row>
    <row r="27" spans="1:50" ht="23.4" thickBot="1" x14ac:dyDescent="0.35">
      <c r="A27" s="17" t="s">
        <v>25</v>
      </c>
      <c r="B27" s="15">
        <v>53834</v>
      </c>
      <c r="C27" s="34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16">
        <v>42563</v>
      </c>
      <c r="O27" s="86">
        <v>41074</v>
      </c>
      <c r="P27" s="18">
        <v>40383</v>
      </c>
      <c r="Q27" s="86">
        <f>SUM(Q19:Q26)</f>
        <v>41521</v>
      </c>
      <c r="R27" s="15">
        <f t="shared" si="0"/>
        <v>780767</v>
      </c>
    </row>
    <row r="28" spans="1:50" ht="15" thickBot="1" x14ac:dyDescent="0.35">
      <c r="A28" s="19" t="s">
        <v>26</v>
      </c>
      <c r="B28" s="86">
        <v>263100</v>
      </c>
      <c r="C28" s="34">
        <v>265402</v>
      </c>
      <c r="D28" s="86">
        <v>252271</v>
      </c>
      <c r="E28" s="86">
        <v>243490</v>
      </c>
      <c r="F28" s="86">
        <v>240011</v>
      </c>
      <c r="G28" s="86">
        <v>238124</v>
      </c>
      <c r="H28" s="86">
        <v>230871</v>
      </c>
      <c r="I28" s="86">
        <v>218963</v>
      </c>
      <c r="J28" s="86">
        <v>215405</v>
      </c>
      <c r="K28" s="86">
        <v>212997</v>
      </c>
      <c r="L28" s="86">
        <v>205638</v>
      </c>
      <c r="M28" s="86">
        <v>188228</v>
      </c>
      <c r="N28" s="86">
        <v>181660</v>
      </c>
      <c r="O28" s="86">
        <v>177031</v>
      </c>
      <c r="P28" s="18">
        <f>P13+P18+P27</f>
        <v>174539</v>
      </c>
      <c r="Q28" s="86">
        <f>Q13+Q18+Q27</f>
        <v>175791</v>
      </c>
      <c r="R28" s="20">
        <f t="shared" si="0"/>
        <v>3483521</v>
      </c>
    </row>
    <row r="30" spans="1:50" ht="15.6" x14ac:dyDescent="0.3">
      <c r="A30" s="2"/>
      <c r="AI30" t="s">
        <v>63</v>
      </c>
    </row>
    <row r="31" spans="1:50" ht="16.2" thickBot="1" x14ac:dyDescent="0.35">
      <c r="A31" s="164" t="s">
        <v>27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AI31" s="164" t="s">
        <v>27</v>
      </c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</row>
    <row r="32" spans="1:50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>
        <v>2016</v>
      </c>
      <c r="R32" s="4" t="s">
        <v>93</v>
      </c>
      <c r="AI32" s="3" t="s">
        <v>1</v>
      </c>
      <c r="AJ32" s="4">
        <v>2001</v>
      </c>
      <c r="AK32" s="4">
        <v>2002</v>
      </c>
      <c r="AL32" s="4">
        <v>2003</v>
      </c>
      <c r="AM32" s="4">
        <v>2004</v>
      </c>
      <c r="AN32" s="4">
        <v>2005</v>
      </c>
      <c r="AO32" s="4">
        <v>2006</v>
      </c>
      <c r="AP32" s="4">
        <v>2007</v>
      </c>
      <c r="AQ32" s="4">
        <v>2008</v>
      </c>
      <c r="AR32" s="4">
        <v>2009</v>
      </c>
      <c r="AS32" s="4">
        <v>2010</v>
      </c>
      <c r="AT32" s="4">
        <v>2011</v>
      </c>
      <c r="AU32" s="4">
        <v>2012</v>
      </c>
      <c r="AV32" s="4">
        <v>2013</v>
      </c>
      <c r="AW32" s="4">
        <v>2014</v>
      </c>
      <c r="AX32" s="4" t="s">
        <v>26</v>
      </c>
    </row>
    <row r="33" spans="1:54" ht="15" thickBot="1" x14ac:dyDescent="0.35">
      <c r="A33" s="5" t="s">
        <v>3</v>
      </c>
      <c r="B33" s="56">
        <f t="shared" ref="B33:B56" si="1">B5/R5*100</f>
        <v>7.6400311856401855</v>
      </c>
      <c r="C33" s="56">
        <f t="shared" ref="C33:C56" si="2">C5/R5*100</f>
        <v>8.1091677670270439</v>
      </c>
      <c r="D33" s="56">
        <f t="shared" ref="D33:D56" si="3">D5/R5*100</f>
        <v>7.2605758527605149</v>
      </c>
      <c r="E33" s="56">
        <f t="shared" ref="E33:E56" si="4">E5/R5*100</f>
        <v>7.0091078293081921</v>
      </c>
      <c r="F33" s="56">
        <f t="shared" ref="F33:F56" si="5">F5/R5*100</f>
        <v>6.8166762056269352</v>
      </c>
      <c r="G33" s="56">
        <f t="shared" ref="G33:G56" si="6">G5/R5*100</f>
        <v>6.701758022866465</v>
      </c>
      <c r="H33" s="56">
        <f t="shared" ref="H33:H56" si="7">H5/R5*100</f>
        <v>6.5990076476923978</v>
      </c>
      <c r="I33" s="56">
        <f t="shared" ref="I33:I56" si="8">I5/R5*100</f>
        <v>5.9270742731988264</v>
      </c>
      <c r="J33" s="56">
        <f t="shared" ref="J33:J56" si="9">J5/R5*100</f>
        <v>6.1929634019387372</v>
      </c>
      <c r="K33" s="56">
        <f t="shared" ref="K33:K56" si="10">K5/R5*100</f>
        <v>6.1199565564203207</v>
      </c>
      <c r="L33" s="56">
        <f t="shared" ref="L33:L56" si="11">L5/R5*100</f>
        <v>5.9730415463030146</v>
      </c>
      <c r="M33" s="56">
        <f t="shared" ref="M33:M56" si="12">M5/R5*100</f>
        <v>5.4867799023871431</v>
      </c>
      <c r="N33" s="56">
        <f t="shared" ref="N33:N56" si="13">N5/R5*100</f>
        <v>5.0739757635299263</v>
      </c>
      <c r="O33" s="56">
        <f t="shared" ref="O33:O56" si="14">O5/R5*100</f>
        <v>5.1577984380140336</v>
      </c>
      <c r="P33" s="56">
        <f t="shared" ref="P33:P56" si="15">P5/R5*100</f>
        <v>5.0176433210002838</v>
      </c>
      <c r="Q33" s="56">
        <f>Q5/R5*100</f>
        <v>4.91444228628598</v>
      </c>
      <c r="R33" s="57">
        <f t="shared" ref="R33:R56" si="16">R5/R5*100</f>
        <v>100</v>
      </c>
      <c r="AI33" s="5" t="s">
        <v>3</v>
      </c>
      <c r="AJ33" s="10">
        <v>8.48</v>
      </c>
      <c r="AK33" s="11">
        <v>9</v>
      </c>
      <c r="AL33" s="10">
        <v>8.06</v>
      </c>
      <c r="AM33" s="10">
        <v>7.78</v>
      </c>
      <c r="AN33" s="10">
        <v>7.57</v>
      </c>
      <c r="AO33" s="10">
        <v>7.44</v>
      </c>
      <c r="AP33" s="10">
        <v>7.33</v>
      </c>
      <c r="AQ33" s="10">
        <v>6.58</v>
      </c>
      <c r="AR33" s="10">
        <v>6.88</v>
      </c>
      <c r="AS33" s="10">
        <v>6.79</v>
      </c>
      <c r="AT33" s="10">
        <v>6.63</v>
      </c>
      <c r="AU33" s="10">
        <v>6.09</v>
      </c>
      <c r="AV33" s="12">
        <v>5.63</v>
      </c>
      <c r="AW33" s="10">
        <v>5.73</v>
      </c>
      <c r="AX33" s="52">
        <v>100</v>
      </c>
      <c r="BB33" s="96">
        <f>SUM(B33:Q33)</f>
        <v>99.999999999999986</v>
      </c>
    </row>
    <row r="34" spans="1:54" ht="15" thickBot="1" x14ac:dyDescent="0.35">
      <c r="A34" s="5" t="s">
        <v>4</v>
      </c>
      <c r="B34" s="56">
        <f t="shared" si="1"/>
        <v>7.8849885341330044</v>
      </c>
      <c r="C34" s="56">
        <f t="shared" si="2"/>
        <v>7.9908273064032462</v>
      </c>
      <c r="D34" s="56">
        <f t="shared" si="3"/>
        <v>7.2852354912683008</v>
      </c>
      <c r="E34" s="56">
        <f t="shared" si="4"/>
        <v>7.3734344681601698</v>
      </c>
      <c r="F34" s="56">
        <f t="shared" si="5"/>
        <v>6.6854824484035982</v>
      </c>
      <c r="G34" s="56">
        <f t="shared" si="6"/>
        <v>6.9324395837008295</v>
      </c>
      <c r="H34" s="56">
        <f t="shared" si="7"/>
        <v>6.4208855177279949</v>
      </c>
      <c r="I34" s="56">
        <f t="shared" si="8"/>
        <v>5.3095784088904567</v>
      </c>
      <c r="J34" s="56">
        <f t="shared" si="9"/>
        <v>6.3326865408361259</v>
      </c>
      <c r="K34" s="56">
        <f t="shared" si="10"/>
        <v>6.5267242899982358</v>
      </c>
      <c r="L34" s="56">
        <f t="shared" si="11"/>
        <v>5.2742988181337092</v>
      </c>
      <c r="M34" s="56">
        <f t="shared" si="12"/>
        <v>5.2037396366202149</v>
      </c>
      <c r="N34" s="56">
        <f t="shared" si="13"/>
        <v>5.5565355441876871</v>
      </c>
      <c r="O34" s="56">
        <f t="shared" si="14"/>
        <v>5.2037396366202149</v>
      </c>
      <c r="P34" s="56">
        <f t="shared" si="15"/>
        <v>4.9920620920797321</v>
      </c>
      <c r="Q34" s="56">
        <f t="shared" ref="Q34:Q55" si="17">Q6/R6*100</f>
        <v>5.0273416828364788</v>
      </c>
      <c r="R34" s="57">
        <f t="shared" si="16"/>
        <v>100</v>
      </c>
      <c r="AI34" s="5" t="s">
        <v>4</v>
      </c>
      <c r="AJ34" s="10">
        <v>8.76</v>
      </c>
      <c r="AK34" s="11">
        <v>8.8800000000000008</v>
      </c>
      <c r="AL34" s="10">
        <v>8.1</v>
      </c>
      <c r="AM34" s="10">
        <v>8.19</v>
      </c>
      <c r="AN34" s="10">
        <v>7.43</v>
      </c>
      <c r="AO34" s="10">
        <v>7.7</v>
      </c>
      <c r="AP34" s="10">
        <v>7.14</v>
      </c>
      <c r="AQ34" s="10">
        <v>5.9</v>
      </c>
      <c r="AR34" s="10">
        <v>7.04</v>
      </c>
      <c r="AS34" s="10">
        <v>7.25</v>
      </c>
      <c r="AT34" s="10">
        <v>5.86</v>
      </c>
      <c r="AU34" s="10">
        <v>5.78</v>
      </c>
      <c r="AV34" s="10">
        <v>6.18</v>
      </c>
      <c r="AW34" s="12">
        <v>5.78</v>
      </c>
      <c r="AX34" s="53">
        <v>100</v>
      </c>
    </row>
    <row r="35" spans="1:54" ht="15" thickBot="1" x14ac:dyDescent="0.35">
      <c r="A35" s="5" t="s">
        <v>5</v>
      </c>
      <c r="B35" s="56">
        <f t="shared" si="1"/>
        <v>8.0455494367326761</v>
      </c>
      <c r="C35" s="56">
        <f t="shared" si="2"/>
        <v>8.038556023932351</v>
      </c>
      <c r="D35" s="56">
        <f t="shared" si="3"/>
        <v>7.6036252661588755</v>
      </c>
      <c r="E35" s="56">
        <f t="shared" si="4"/>
        <v>7.2355039200310678</v>
      </c>
      <c r="F35" s="56">
        <f t="shared" si="5"/>
        <v>6.9419293784343985</v>
      </c>
      <c r="G35" s="56">
        <f t="shared" si="6"/>
        <v>6.8703584942438267</v>
      </c>
      <c r="H35" s="56">
        <f t="shared" si="7"/>
        <v>6.6493964089569246</v>
      </c>
      <c r="I35" s="56">
        <f t="shared" si="8"/>
        <v>6.2236910042391989</v>
      </c>
      <c r="J35" s="56">
        <f t="shared" si="9"/>
        <v>5.9667202828314689</v>
      </c>
      <c r="K35" s="56">
        <f t="shared" si="10"/>
        <v>5.8509569815835167</v>
      </c>
      <c r="L35" s="56">
        <f t="shared" si="11"/>
        <v>5.5247961122576665</v>
      </c>
      <c r="M35" s="56">
        <f t="shared" si="12"/>
        <v>5.2989237584088347</v>
      </c>
      <c r="N35" s="56">
        <f t="shared" si="13"/>
        <v>5.0586181909082661</v>
      </c>
      <c r="O35" s="56">
        <f t="shared" si="14"/>
        <v>4.9364566609281004</v>
      </c>
      <c r="P35" s="56">
        <f t="shared" si="15"/>
        <v>4.8766406620827576</v>
      </c>
      <c r="Q35" s="56">
        <f t="shared" si="17"/>
        <v>4.8782774182700672</v>
      </c>
      <c r="R35" s="57">
        <f t="shared" si="16"/>
        <v>100</v>
      </c>
      <c r="AI35" s="5" t="s">
        <v>5</v>
      </c>
      <c r="AJ35" s="11">
        <v>8.92</v>
      </c>
      <c r="AK35" s="10">
        <v>8.91</v>
      </c>
      <c r="AL35" s="10">
        <v>8.43</v>
      </c>
      <c r="AM35" s="10">
        <v>8.02</v>
      </c>
      <c r="AN35" s="10">
        <v>7.69</v>
      </c>
      <c r="AO35" s="10">
        <v>7.61</v>
      </c>
      <c r="AP35" s="10">
        <v>7.37</v>
      </c>
      <c r="AQ35" s="10">
        <v>6.9</v>
      </c>
      <c r="AR35" s="10">
        <v>6.61</v>
      </c>
      <c r="AS35" s="10">
        <v>6.48</v>
      </c>
      <c r="AT35" s="10">
        <v>6.12</v>
      </c>
      <c r="AU35" s="10">
        <v>5.87</v>
      </c>
      <c r="AV35" s="10">
        <v>5.61</v>
      </c>
      <c r="AW35" s="12">
        <v>5.47</v>
      </c>
      <c r="AX35" s="53">
        <v>100</v>
      </c>
    </row>
    <row r="36" spans="1:54" ht="15" thickBot="1" x14ac:dyDescent="0.35">
      <c r="A36" s="5" t="s">
        <v>6</v>
      </c>
      <c r="B36" s="56">
        <f t="shared" si="1"/>
        <v>8.1560283687943276</v>
      </c>
      <c r="C36" s="56">
        <f t="shared" si="2"/>
        <v>7.6844930036419399</v>
      </c>
      <c r="D36" s="56">
        <f t="shared" si="3"/>
        <v>6.8468468468468462</v>
      </c>
      <c r="E36" s="56">
        <f t="shared" si="4"/>
        <v>6.5267395054629098</v>
      </c>
      <c r="F36" s="56">
        <f t="shared" si="5"/>
        <v>6.6781675292313585</v>
      </c>
      <c r="G36" s="56">
        <f t="shared" si="6"/>
        <v>6.4213149319532299</v>
      </c>
      <c r="H36" s="56">
        <f t="shared" si="7"/>
        <v>5.9881157753498178</v>
      </c>
      <c r="I36" s="56">
        <f t="shared" si="8"/>
        <v>5.852022235000959</v>
      </c>
      <c r="J36" s="56">
        <f t="shared" si="9"/>
        <v>5.2041403105232895</v>
      </c>
      <c r="K36" s="56">
        <f t="shared" si="10"/>
        <v>5.0220433199156602</v>
      </c>
      <c r="L36" s="56">
        <f t="shared" si="11"/>
        <v>5.7331799884991375</v>
      </c>
      <c r="M36" s="56">
        <f t="shared" si="12"/>
        <v>6.2564692351926396</v>
      </c>
      <c r="N36" s="56">
        <f t="shared" si="13"/>
        <v>6.0743722445850103</v>
      </c>
      <c r="O36" s="56">
        <f t="shared" si="14"/>
        <v>5.754264903201074</v>
      </c>
      <c r="P36" s="56">
        <f t="shared" si="15"/>
        <v>5.8501054245735098</v>
      </c>
      <c r="Q36" s="56">
        <f t="shared" si="17"/>
        <v>5.9516963772282923</v>
      </c>
      <c r="R36" s="57">
        <f t="shared" si="16"/>
        <v>100</v>
      </c>
      <c r="AI36" s="5" t="s">
        <v>6</v>
      </c>
      <c r="AJ36" s="11">
        <v>9.25</v>
      </c>
      <c r="AK36" s="10">
        <v>8.7100000000000009</v>
      </c>
      <c r="AL36" s="10">
        <v>7.76</v>
      </c>
      <c r="AM36" s="10">
        <v>7.4</v>
      </c>
      <c r="AN36" s="10">
        <v>7.57</v>
      </c>
      <c r="AO36" s="10">
        <v>7.28</v>
      </c>
      <c r="AP36" s="10">
        <v>6.79</v>
      </c>
      <c r="AQ36" s="10">
        <v>6.64</v>
      </c>
      <c r="AR36" s="10">
        <v>5.9</v>
      </c>
      <c r="AS36" s="12">
        <v>5.69</v>
      </c>
      <c r="AT36" s="10">
        <v>6.5</v>
      </c>
      <c r="AU36" s="10">
        <v>7.09</v>
      </c>
      <c r="AV36" s="12">
        <v>6.89</v>
      </c>
      <c r="AW36" s="10">
        <v>6.52</v>
      </c>
      <c r="AX36" s="53">
        <v>100</v>
      </c>
    </row>
    <row r="37" spans="1:54" ht="15" thickBot="1" x14ac:dyDescent="0.35">
      <c r="A37" s="5" t="s">
        <v>7</v>
      </c>
      <c r="B37" s="56">
        <f t="shared" si="1"/>
        <v>8.0620097676483642</v>
      </c>
      <c r="C37" s="56">
        <f t="shared" si="2"/>
        <v>7.6753736865472852</v>
      </c>
      <c r="D37" s="56">
        <f t="shared" si="3"/>
        <v>7.1085540920526862</v>
      </c>
      <c r="E37" s="56">
        <f t="shared" si="4"/>
        <v>6.9908983276602044</v>
      </c>
      <c r="F37" s="56">
        <f t="shared" si="5"/>
        <v>6.7996152138523014</v>
      </c>
      <c r="G37" s="56">
        <f t="shared" si="6"/>
        <v>7.1263134527157019</v>
      </c>
      <c r="H37" s="56">
        <f t="shared" si="7"/>
        <v>6.7996152138523014</v>
      </c>
      <c r="I37" s="56">
        <f t="shared" si="8"/>
        <v>6.1950569779487941</v>
      </c>
      <c r="J37" s="56">
        <f t="shared" si="9"/>
        <v>5.7877016427408616</v>
      </c>
      <c r="K37" s="56">
        <f t="shared" si="10"/>
        <v>5.7906615361846967</v>
      </c>
      <c r="L37" s="56">
        <f t="shared" si="11"/>
        <v>5.7584726949829808</v>
      </c>
      <c r="M37" s="56">
        <f t="shared" si="12"/>
        <v>5.3148586650880567</v>
      </c>
      <c r="N37" s="56">
        <f t="shared" si="13"/>
        <v>5.1035962705342612</v>
      </c>
      <c r="O37" s="56">
        <f t="shared" si="14"/>
        <v>5.1642740861328997</v>
      </c>
      <c r="P37" s="56">
        <f t="shared" si="15"/>
        <v>5.1306052982092645</v>
      </c>
      <c r="Q37" s="56">
        <f t="shared" si="17"/>
        <v>5.1923930738493409</v>
      </c>
      <c r="R37" s="57">
        <f t="shared" si="16"/>
        <v>100</v>
      </c>
      <c r="AI37" s="5" t="s">
        <v>7</v>
      </c>
      <c r="AJ37" s="11">
        <v>8.99</v>
      </c>
      <c r="AK37" s="10">
        <v>8.56</v>
      </c>
      <c r="AL37" s="10">
        <v>7.93</v>
      </c>
      <c r="AM37" s="10">
        <v>7.8</v>
      </c>
      <c r="AN37" s="10">
        <v>7.58</v>
      </c>
      <c r="AO37" s="10">
        <v>7.95</v>
      </c>
      <c r="AP37" s="10">
        <v>7.58</v>
      </c>
      <c r="AQ37" s="10">
        <v>6.91</v>
      </c>
      <c r="AR37" s="10">
        <v>6.45</v>
      </c>
      <c r="AS37" s="10">
        <v>6.46</v>
      </c>
      <c r="AT37" s="10">
        <v>6.42</v>
      </c>
      <c r="AU37" s="10">
        <v>5.93</v>
      </c>
      <c r="AV37" s="12">
        <v>5.69</v>
      </c>
      <c r="AW37" s="10">
        <v>5.76</v>
      </c>
      <c r="AX37" s="53">
        <v>100</v>
      </c>
    </row>
    <row r="38" spans="1:54" ht="15" thickBot="1" x14ac:dyDescent="0.35">
      <c r="A38" s="5" t="s">
        <v>8</v>
      </c>
      <c r="B38" s="56">
        <f t="shared" si="1"/>
        <v>8.2581850112199824</v>
      </c>
      <c r="C38" s="56">
        <f t="shared" si="2"/>
        <v>8.2219465622255985</v>
      </c>
      <c r="D38" s="56">
        <f t="shared" si="3"/>
        <v>7.753634298298187</v>
      </c>
      <c r="E38" s="56">
        <f t="shared" si="4"/>
        <v>7.391249808354357</v>
      </c>
      <c r="F38" s="56">
        <f t="shared" si="5"/>
        <v>6.9898392964165748</v>
      </c>
      <c r="G38" s="56">
        <f t="shared" si="6"/>
        <v>7.0595286214057733</v>
      </c>
      <c r="H38" s="56">
        <f t="shared" si="7"/>
        <v>6.9995958019150626</v>
      </c>
      <c r="I38" s="56">
        <f t="shared" si="8"/>
        <v>6.6497553904692879</v>
      </c>
      <c r="J38" s="56">
        <f t="shared" si="9"/>
        <v>6.2636765300291302</v>
      </c>
      <c r="K38" s="56">
        <f t="shared" si="10"/>
        <v>5.4817623036503269</v>
      </c>
      <c r="L38" s="56">
        <f t="shared" si="11"/>
        <v>5.0232065452214032</v>
      </c>
      <c r="M38" s="56">
        <f t="shared" si="12"/>
        <v>4.934004209235229</v>
      </c>
      <c r="N38" s="56">
        <f t="shared" si="13"/>
        <v>4.6050705952862137</v>
      </c>
      <c r="O38" s="56">
        <f t="shared" si="14"/>
        <v>4.6217960332836219</v>
      </c>
      <c r="P38" s="56">
        <f t="shared" si="15"/>
        <v>4.9312166362356615</v>
      </c>
      <c r="Q38" s="56">
        <f t="shared" si="17"/>
        <v>4.815532356753593</v>
      </c>
      <c r="R38" s="57">
        <f t="shared" si="16"/>
        <v>100</v>
      </c>
      <c r="AI38" s="5" t="s">
        <v>8</v>
      </c>
      <c r="AJ38" s="11">
        <v>9.15</v>
      </c>
      <c r="AK38" s="10">
        <v>9.11</v>
      </c>
      <c r="AL38" s="10">
        <v>8.59</v>
      </c>
      <c r="AM38" s="10">
        <v>8.19</v>
      </c>
      <c r="AN38" s="10">
        <v>7.74</v>
      </c>
      <c r="AO38" s="10">
        <v>7.82</v>
      </c>
      <c r="AP38" s="10">
        <v>7.76</v>
      </c>
      <c r="AQ38" s="10">
        <v>7.37</v>
      </c>
      <c r="AR38" s="10">
        <v>6.94</v>
      </c>
      <c r="AS38" s="10">
        <v>6.07</v>
      </c>
      <c r="AT38" s="10">
        <v>5.57</v>
      </c>
      <c r="AU38" s="10">
        <v>5.47</v>
      </c>
      <c r="AV38" s="12">
        <v>5.0999999999999996</v>
      </c>
      <c r="AW38" s="10">
        <v>5.12</v>
      </c>
      <c r="AX38" s="53">
        <v>100</v>
      </c>
    </row>
    <row r="39" spans="1:54" ht="15" thickBot="1" x14ac:dyDescent="0.35">
      <c r="A39" s="5" t="s">
        <v>9</v>
      </c>
      <c r="B39" s="56">
        <f t="shared" si="1"/>
        <v>6.8727205454833769</v>
      </c>
      <c r="C39" s="56">
        <f t="shared" si="2"/>
        <v>6.9738093979597222</v>
      </c>
      <c r="D39" s="56">
        <f t="shared" si="3"/>
        <v>6.620989481473651</v>
      </c>
      <c r="E39" s="56">
        <f t="shared" si="4"/>
        <v>6.4240974681537084</v>
      </c>
      <c r="F39" s="56">
        <f t="shared" si="5"/>
        <v>6.5258470320841475</v>
      </c>
      <c r="G39" s="56">
        <f t="shared" si="6"/>
        <v>6.6632750145356523</v>
      </c>
      <c r="H39" s="56">
        <f t="shared" si="7"/>
        <v>6.5985252920344628</v>
      </c>
      <c r="I39" s="56">
        <f t="shared" si="8"/>
        <v>6.2291875891960462</v>
      </c>
      <c r="J39" s="56">
        <f t="shared" si="9"/>
        <v>6.3785083778212375</v>
      </c>
      <c r="K39" s="56">
        <f t="shared" si="10"/>
        <v>6.4102225276177389</v>
      </c>
      <c r="L39" s="56">
        <f t="shared" si="11"/>
        <v>6.1393308314392936</v>
      </c>
      <c r="M39" s="56">
        <f t="shared" si="12"/>
        <v>5.7937787409482526</v>
      </c>
      <c r="N39" s="56">
        <f t="shared" si="13"/>
        <v>5.7964215867646285</v>
      </c>
      <c r="O39" s="56">
        <f t="shared" si="14"/>
        <v>5.5413869654844339</v>
      </c>
      <c r="P39" s="56">
        <f t="shared" si="15"/>
        <v>5.5598868861990596</v>
      </c>
      <c r="Q39" s="56">
        <f t="shared" si="17"/>
        <v>5.4720122628045882</v>
      </c>
      <c r="R39" s="57">
        <f t="shared" si="16"/>
        <v>100</v>
      </c>
      <c r="AI39" s="5" t="s">
        <v>9</v>
      </c>
      <c r="AJ39" s="10">
        <v>7.72</v>
      </c>
      <c r="AK39" s="11">
        <v>7.84</v>
      </c>
      <c r="AL39" s="10">
        <v>7.44</v>
      </c>
      <c r="AM39" s="10">
        <v>7.22</v>
      </c>
      <c r="AN39" s="10">
        <v>7.34</v>
      </c>
      <c r="AO39" s="10">
        <v>7.49</v>
      </c>
      <c r="AP39" s="10">
        <v>7.42</v>
      </c>
      <c r="AQ39" s="10">
        <v>7</v>
      </c>
      <c r="AR39" s="10">
        <v>7.17</v>
      </c>
      <c r="AS39" s="10">
        <v>7.21</v>
      </c>
      <c r="AT39" s="10">
        <v>6.9</v>
      </c>
      <c r="AU39" s="13">
        <v>6.51</v>
      </c>
      <c r="AV39" s="10">
        <v>6.52</v>
      </c>
      <c r="AW39" s="12">
        <v>6.23</v>
      </c>
      <c r="AX39" s="53">
        <v>100</v>
      </c>
    </row>
    <row r="40" spans="1:54" ht="15" thickBot="1" x14ac:dyDescent="0.35">
      <c r="A40" s="5" t="s">
        <v>10</v>
      </c>
      <c r="B40" s="56">
        <f t="shared" si="1"/>
        <v>7.8498586242091388</v>
      </c>
      <c r="C40" s="56">
        <f t="shared" si="2"/>
        <v>7.7969677823298849</v>
      </c>
      <c r="D40" s="56">
        <f t="shared" si="3"/>
        <v>7.563104492290802</v>
      </c>
      <c r="E40" s="56">
        <f t="shared" si="4"/>
        <v>7.4030024844400852</v>
      </c>
      <c r="F40" s="56">
        <f t="shared" si="5"/>
        <v>6.9329887328211974</v>
      </c>
      <c r="G40" s="56">
        <f t="shared" si="6"/>
        <v>6.8472198000440283</v>
      </c>
      <c r="H40" s="56">
        <f t="shared" si="7"/>
        <v>6.5967745163346931</v>
      </c>
      <c r="I40" s="56">
        <f t="shared" si="8"/>
        <v>6.2165322476892424</v>
      </c>
      <c r="J40" s="56">
        <f t="shared" si="9"/>
        <v>5.8354322897160191</v>
      </c>
      <c r="K40" s="56">
        <f t="shared" si="10"/>
        <v>5.7616710075276538</v>
      </c>
      <c r="L40" s="56">
        <f t="shared" si="11"/>
        <v>5.836575875486381</v>
      </c>
      <c r="M40" s="56">
        <f t="shared" si="12"/>
        <v>5.2379087247017386</v>
      </c>
      <c r="N40" s="56">
        <f t="shared" si="13"/>
        <v>5.1850178828224838</v>
      </c>
      <c r="O40" s="56">
        <f t="shared" si="14"/>
        <v>4.9903224054183095</v>
      </c>
      <c r="P40" s="56">
        <f t="shared" si="15"/>
        <v>4.9703096544369698</v>
      </c>
      <c r="Q40" s="56">
        <f t="shared" si="17"/>
        <v>4.9763134797313713</v>
      </c>
      <c r="R40" s="57">
        <f t="shared" si="16"/>
        <v>100</v>
      </c>
      <c r="AI40" s="5" t="s">
        <v>10</v>
      </c>
      <c r="AJ40" s="11">
        <v>8.7200000000000006</v>
      </c>
      <c r="AK40" s="10">
        <v>8.66</v>
      </c>
      <c r="AL40" s="10">
        <v>8.4</v>
      </c>
      <c r="AM40" s="10">
        <v>8.2200000000000006</v>
      </c>
      <c r="AN40" s="10">
        <v>7.7</v>
      </c>
      <c r="AO40" s="10">
        <v>7.6</v>
      </c>
      <c r="AP40" s="10">
        <v>7.33</v>
      </c>
      <c r="AQ40" s="10">
        <v>6.9</v>
      </c>
      <c r="AR40" s="10">
        <v>6.48</v>
      </c>
      <c r="AS40" s="10">
        <v>6.4</v>
      </c>
      <c r="AT40" s="10">
        <v>6.48</v>
      </c>
      <c r="AU40" s="10">
        <v>5.82</v>
      </c>
      <c r="AV40" s="10">
        <v>5.76</v>
      </c>
      <c r="AW40" s="12">
        <v>5.54</v>
      </c>
      <c r="AX40" s="53">
        <v>100</v>
      </c>
    </row>
    <row r="41" spans="1:54" s="121" customFormat="1" ht="15" thickBot="1" x14ac:dyDescent="0.35">
      <c r="A41" s="98" t="s">
        <v>11</v>
      </c>
      <c r="B41" s="57">
        <f t="shared" si="1"/>
        <v>7.8720724163808198</v>
      </c>
      <c r="C41" s="57">
        <f t="shared" si="2"/>
        <v>7.8526290103417749</v>
      </c>
      <c r="D41" s="57">
        <f t="shared" si="3"/>
        <v>7.3789118712300539</v>
      </c>
      <c r="E41" s="57">
        <f t="shared" si="4"/>
        <v>7.1209663985630822</v>
      </c>
      <c r="F41" s="57">
        <f t="shared" si="5"/>
        <v>6.8616281317672385</v>
      </c>
      <c r="G41" s="57">
        <f t="shared" si="6"/>
        <v>6.860792455289916</v>
      </c>
      <c r="H41" s="57">
        <f t="shared" si="7"/>
        <v>6.6452993476709423</v>
      </c>
      <c r="I41" s="57">
        <f t="shared" si="8"/>
        <v>6.1851201674918501</v>
      </c>
      <c r="J41" s="57">
        <f t="shared" si="9"/>
        <v>5.9677328598576125</v>
      </c>
      <c r="K41" s="57">
        <f t="shared" si="10"/>
        <v>5.8681759355258887</v>
      </c>
      <c r="L41" s="57">
        <f t="shared" si="11"/>
        <v>5.7131858048650859</v>
      </c>
      <c r="M41" s="57">
        <f t="shared" si="12"/>
        <v>5.3673271667837543</v>
      </c>
      <c r="N41" s="57">
        <f t="shared" si="13"/>
        <v>5.1670990828172103</v>
      </c>
      <c r="O41" s="57">
        <f t="shared" si="14"/>
        <v>5.0716648291069459</v>
      </c>
      <c r="P41" s="57">
        <f t="shared" si="15"/>
        <v>5.039017734726202</v>
      </c>
      <c r="Q41" s="57">
        <f t="shared" si="17"/>
        <v>5.0283767875816245</v>
      </c>
      <c r="R41" s="57">
        <f t="shared" si="16"/>
        <v>100</v>
      </c>
      <c r="AI41" s="98" t="s">
        <v>11</v>
      </c>
      <c r="AJ41" s="22">
        <v>8.75</v>
      </c>
      <c r="AK41" s="23">
        <v>8.73</v>
      </c>
      <c r="AL41" s="23">
        <v>8.1999999999999993</v>
      </c>
      <c r="AM41" s="23">
        <v>7.92</v>
      </c>
      <c r="AN41" s="23">
        <v>7.63</v>
      </c>
      <c r="AO41" s="23">
        <v>7.63</v>
      </c>
      <c r="AP41" s="23">
        <v>7.39</v>
      </c>
      <c r="AQ41" s="23">
        <v>6.88</v>
      </c>
      <c r="AR41" s="23">
        <v>6.64</v>
      </c>
      <c r="AS41" s="23">
        <v>6.53</v>
      </c>
      <c r="AT41" s="23">
        <v>6.35</v>
      </c>
      <c r="AU41" s="23">
        <v>5.97</v>
      </c>
      <c r="AV41" s="23">
        <v>5.75</v>
      </c>
      <c r="AW41" s="24">
        <v>5.64</v>
      </c>
      <c r="AX41" s="53">
        <v>100</v>
      </c>
    </row>
    <row r="42" spans="1:54" ht="15" thickBot="1" x14ac:dyDescent="0.35">
      <c r="A42" s="5" t="s">
        <v>12</v>
      </c>
      <c r="B42" s="56">
        <f t="shared" si="1"/>
        <v>7.2899885672712159</v>
      </c>
      <c r="C42" s="56">
        <f t="shared" si="2"/>
        <v>7.223405913838798</v>
      </c>
      <c r="D42" s="56">
        <f t="shared" si="3"/>
        <v>7.4046406485475238</v>
      </c>
      <c r="E42" s="56">
        <f t="shared" si="4"/>
        <v>6.8865951255001816</v>
      </c>
      <c r="F42" s="56">
        <f t="shared" si="5"/>
        <v>6.8638595853037474</v>
      </c>
      <c r="G42" s="56">
        <f t="shared" si="6"/>
        <v>6.7641480018708107</v>
      </c>
      <c r="H42" s="56">
        <f t="shared" si="7"/>
        <v>6.5637504547108039</v>
      </c>
      <c r="I42" s="56">
        <f t="shared" si="8"/>
        <v>6.1070908901938363</v>
      </c>
      <c r="J42" s="56">
        <f t="shared" si="9"/>
        <v>5.9638569869562961</v>
      </c>
      <c r="K42" s="56">
        <f t="shared" si="10"/>
        <v>6.1272280829392507</v>
      </c>
      <c r="L42" s="56">
        <f t="shared" si="11"/>
        <v>6.0645429506833652</v>
      </c>
      <c r="M42" s="56">
        <f t="shared" si="12"/>
        <v>5.546497427636023</v>
      </c>
      <c r="N42" s="56">
        <f t="shared" si="13"/>
        <v>5.2717221846905371</v>
      </c>
      <c r="O42" s="56">
        <f t="shared" si="14"/>
        <v>5.4091098061632801</v>
      </c>
      <c r="P42" s="56">
        <f t="shared" si="15"/>
        <v>5.1521982019435644</v>
      </c>
      <c r="Q42" s="56">
        <f t="shared" si="17"/>
        <v>5.3613651717507667</v>
      </c>
      <c r="R42" s="57">
        <f t="shared" si="16"/>
        <v>100</v>
      </c>
      <c r="AI42" s="5" t="s">
        <v>12</v>
      </c>
      <c r="AJ42" s="11">
        <v>8.15</v>
      </c>
      <c r="AK42" s="10">
        <v>8.07</v>
      </c>
      <c r="AL42" s="10">
        <v>8.27</v>
      </c>
      <c r="AM42" s="10">
        <v>7.7</v>
      </c>
      <c r="AN42" s="10">
        <v>7.67</v>
      </c>
      <c r="AO42" s="10">
        <v>7.56</v>
      </c>
      <c r="AP42" s="10">
        <v>7.33</v>
      </c>
      <c r="AQ42" s="10">
        <v>6.82</v>
      </c>
      <c r="AR42" s="10">
        <v>6.66</v>
      </c>
      <c r="AS42" s="10">
        <v>6.85</v>
      </c>
      <c r="AT42" s="10">
        <v>6.78</v>
      </c>
      <c r="AU42" s="10">
        <v>6.2</v>
      </c>
      <c r="AV42" s="12">
        <v>5.89</v>
      </c>
      <c r="AW42" s="10">
        <v>6.04</v>
      </c>
      <c r="AX42" s="53">
        <v>100</v>
      </c>
    </row>
    <row r="43" spans="1:54" ht="15" thickBot="1" x14ac:dyDescent="0.35">
      <c r="A43" s="5" t="s">
        <v>13</v>
      </c>
      <c r="B43" s="56">
        <f t="shared" si="1"/>
        <v>8.3051924834134532</v>
      </c>
      <c r="C43" s="56">
        <f t="shared" si="2"/>
        <v>8.1760756426045837</v>
      </c>
      <c r="D43" s="56">
        <f t="shared" si="3"/>
        <v>7.6695403440467196</v>
      </c>
      <c r="E43" s="56">
        <f t="shared" si="4"/>
        <v>7.391442533073775</v>
      </c>
      <c r="F43" s="56">
        <f t="shared" si="5"/>
        <v>6.8809344086448689</v>
      </c>
      <c r="G43" s="56">
        <f t="shared" si="6"/>
        <v>7.1133447221008295</v>
      </c>
      <c r="H43" s="56">
        <f t="shared" si="7"/>
        <v>7.0974534186166611</v>
      </c>
      <c r="I43" s="56">
        <f t="shared" si="8"/>
        <v>6.5789996424456714</v>
      </c>
      <c r="J43" s="56">
        <f t="shared" si="9"/>
        <v>6.1062333637916657</v>
      </c>
      <c r="K43" s="56">
        <f t="shared" si="10"/>
        <v>5.786420881172778</v>
      </c>
      <c r="L43" s="56">
        <f t="shared" si="11"/>
        <v>5.6731953438480787</v>
      </c>
      <c r="M43" s="56">
        <f t="shared" si="12"/>
        <v>4.6938937666362079</v>
      </c>
      <c r="N43" s="56">
        <f t="shared" si="13"/>
        <v>4.7713638711215287</v>
      </c>
      <c r="O43" s="56">
        <f t="shared" si="14"/>
        <v>4.4853204084064995</v>
      </c>
      <c r="P43" s="56">
        <f t="shared" si="15"/>
        <v>4.5389535576655673</v>
      </c>
      <c r="Q43" s="56">
        <f t="shared" si="17"/>
        <v>4.7316356124111083</v>
      </c>
      <c r="R43" s="57">
        <f t="shared" si="16"/>
        <v>100</v>
      </c>
      <c r="AI43" s="5" t="s">
        <v>13</v>
      </c>
      <c r="AJ43" s="11">
        <v>9.15</v>
      </c>
      <c r="AK43" s="10">
        <v>9.01</v>
      </c>
      <c r="AL43" s="10">
        <v>8.4499999999999993</v>
      </c>
      <c r="AM43" s="10">
        <v>8.15</v>
      </c>
      <c r="AN43" s="10">
        <v>7.58</v>
      </c>
      <c r="AO43" s="10">
        <v>7.84</v>
      </c>
      <c r="AP43" s="10">
        <v>7.82</v>
      </c>
      <c r="AQ43" s="10">
        <v>7.25</v>
      </c>
      <c r="AR43" s="10">
        <v>6.73</v>
      </c>
      <c r="AS43" s="11">
        <v>6.38</v>
      </c>
      <c r="AT43" s="10">
        <v>6.25</v>
      </c>
      <c r="AU43" s="12">
        <v>5.17</v>
      </c>
      <c r="AV43" s="10">
        <v>5.26</v>
      </c>
      <c r="AW43" s="12">
        <v>4.9400000000000004</v>
      </c>
      <c r="AX43" s="53">
        <v>100</v>
      </c>
    </row>
    <row r="44" spans="1:54" ht="15" thickBot="1" x14ac:dyDescent="0.35">
      <c r="A44" s="5" t="s">
        <v>14</v>
      </c>
      <c r="B44" s="56">
        <f t="shared" si="1"/>
        <v>7.6547096346615859</v>
      </c>
      <c r="C44" s="56">
        <f t="shared" si="2"/>
        <v>7.9271716418597373</v>
      </c>
      <c r="D44" s="56">
        <f t="shared" si="3"/>
        <v>7.7366323327718405</v>
      </c>
      <c r="E44" s="56">
        <f t="shared" si="4"/>
        <v>6.9928846915012111</v>
      </c>
      <c r="F44" s="56">
        <f t="shared" si="5"/>
        <v>6.6394204659468521</v>
      </c>
      <c r="G44" s="56">
        <f t="shared" si="6"/>
        <v>6.9744750964202549</v>
      </c>
      <c r="H44" s="56">
        <f t="shared" si="7"/>
        <v>6.5805097616877912</v>
      </c>
      <c r="I44" s="56">
        <f t="shared" si="8"/>
        <v>6.3687994182567955</v>
      </c>
      <c r="J44" s="56">
        <f t="shared" si="9"/>
        <v>6.090814532534357</v>
      </c>
      <c r="K44" s="56">
        <f t="shared" si="10"/>
        <v>6.1929877852336643</v>
      </c>
      <c r="L44" s="56">
        <f t="shared" si="11"/>
        <v>6.0153351927024366</v>
      </c>
      <c r="M44" s="56">
        <f t="shared" si="12"/>
        <v>5.0460700116900927</v>
      </c>
      <c r="N44" s="56">
        <f t="shared" si="13"/>
        <v>5.1077421552112963</v>
      </c>
      <c r="O44" s="56">
        <f t="shared" si="14"/>
        <v>4.9908412264472242</v>
      </c>
      <c r="P44" s="56">
        <f t="shared" si="15"/>
        <v>4.9089185283369687</v>
      </c>
      <c r="Q44" s="56">
        <f t="shared" si="17"/>
        <v>4.7726875247378935</v>
      </c>
      <c r="R44" s="57">
        <f t="shared" si="16"/>
        <v>100</v>
      </c>
      <c r="AI44" s="5" t="s">
        <v>14</v>
      </c>
      <c r="AJ44" s="10">
        <v>8.48</v>
      </c>
      <c r="AK44" s="11">
        <v>8.7799999999999994</v>
      </c>
      <c r="AL44" s="10">
        <v>8.57</v>
      </c>
      <c r="AM44" s="10">
        <v>7.74</v>
      </c>
      <c r="AN44" s="10">
        <v>7.35</v>
      </c>
      <c r="AO44" s="10">
        <v>7.72</v>
      </c>
      <c r="AP44" s="10">
        <v>7.29</v>
      </c>
      <c r="AQ44" s="10">
        <v>7.05</v>
      </c>
      <c r="AR44" s="10">
        <v>6.74</v>
      </c>
      <c r="AS44" s="10">
        <v>6.86</v>
      </c>
      <c r="AT44" s="10">
        <v>6.66</v>
      </c>
      <c r="AU44" s="12">
        <v>5.59</v>
      </c>
      <c r="AV44" s="10">
        <v>5.66</v>
      </c>
      <c r="AW44" s="12">
        <v>5.53</v>
      </c>
      <c r="AX44" s="53">
        <v>100</v>
      </c>
    </row>
    <row r="45" spans="1:54" ht="15" thickBot="1" x14ac:dyDescent="0.35">
      <c r="A45" s="5" t="s">
        <v>15</v>
      </c>
      <c r="B45" s="56">
        <f t="shared" si="1"/>
        <v>7.4895902316003378</v>
      </c>
      <c r="C45" s="56">
        <f t="shared" si="2"/>
        <v>7.3863997169631599</v>
      </c>
      <c r="D45" s="56">
        <f t="shared" si="3"/>
        <v>7.1135685321092605</v>
      </c>
      <c r="E45" s="56">
        <f t="shared" si="4"/>
        <v>7.4748487295093122</v>
      </c>
      <c r="F45" s="56">
        <f t="shared" si="5"/>
        <v>7.3975125416163943</v>
      </c>
      <c r="G45" s="56">
        <f t="shared" si="6"/>
        <v>7.1085791006322969</v>
      </c>
      <c r="H45" s="56">
        <f t="shared" si="7"/>
        <v>6.7495668266308639</v>
      </c>
      <c r="I45" s="56">
        <f t="shared" si="8"/>
        <v>6.2900855460705962</v>
      </c>
      <c r="J45" s="56">
        <f t="shared" si="9"/>
        <v>6.3923688913483252</v>
      </c>
      <c r="K45" s="56">
        <f t="shared" si="10"/>
        <v>6.3070949715602413</v>
      </c>
      <c r="L45" s="56">
        <f t="shared" si="11"/>
        <v>6.0988996035669905</v>
      </c>
      <c r="M45" s="56">
        <f t="shared" si="12"/>
        <v>5.3851841100215001</v>
      </c>
      <c r="N45" s="56">
        <f t="shared" si="13"/>
        <v>5.0275325900592378</v>
      </c>
      <c r="O45" s="56">
        <f t="shared" si="14"/>
        <v>4.6694274854172528</v>
      </c>
      <c r="P45" s="56">
        <f t="shared" si="15"/>
        <v>4.5873286583872348</v>
      </c>
      <c r="Q45" s="56">
        <f t="shared" si="17"/>
        <v>4.5220124645069992</v>
      </c>
      <c r="R45" s="57">
        <f t="shared" si="16"/>
        <v>100</v>
      </c>
      <c r="AI45" s="5" t="s">
        <v>15</v>
      </c>
      <c r="AJ45" s="11">
        <v>8.24</v>
      </c>
      <c r="AK45" s="10">
        <v>8.1300000000000008</v>
      </c>
      <c r="AL45" s="10">
        <v>7.83</v>
      </c>
      <c r="AM45" s="10">
        <v>8.2200000000000006</v>
      </c>
      <c r="AN45" s="10">
        <v>8.14</v>
      </c>
      <c r="AO45" s="10">
        <v>7.82</v>
      </c>
      <c r="AP45" s="10">
        <v>7.43</v>
      </c>
      <c r="AQ45" s="10">
        <v>6.92</v>
      </c>
      <c r="AR45" s="10">
        <v>7.03</v>
      </c>
      <c r="AS45" s="10">
        <v>6.94</v>
      </c>
      <c r="AT45" s="10">
        <v>6.71</v>
      </c>
      <c r="AU45" s="10">
        <v>5.92</v>
      </c>
      <c r="AV45" s="13">
        <v>5.53</v>
      </c>
      <c r="AW45" s="12">
        <v>5.14</v>
      </c>
      <c r="AX45" s="53">
        <v>100</v>
      </c>
    </row>
    <row r="46" spans="1:54" s="121" customFormat="1" ht="15" thickBot="1" x14ac:dyDescent="0.35">
      <c r="A46" s="98" t="s">
        <v>16</v>
      </c>
      <c r="B46" s="57">
        <f t="shared" si="1"/>
        <v>7.4868831384851964</v>
      </c>
      <c r="C46" s="57">
        <f t="shared" si="2"/>
        <v>7.4396260854526481</v>
      </c>
      <c r="D46" s="57">
        <f t="shared" si="3"/>
        <v>7.3176830604945353</v>
      </c>
      <c r="E46" s="57">
        <f t="shared" si="4"/>
        <v>7.2130345747581242</v>
      </c>
      <c r="F46" s="57">
        <f t="shared" si="5"/>
        <v>7.0971501463426456</v>
      </c>
      <c r="G46" s="57">
        <f t="shared" si="6"/>
        <v>6.9759782154899588</v>
      </c>
      <c r="H46" s="57">
        <f t="shared" si="7"/>
        <v>6.6856062066466109</v>
      </c>
      <c r="I46" s="57">
        <f t="shared" si="8"/>
        <v>6.25346303870562</v>
      </c>
      <c r="J46" s="57">
        <f t="shared" si="9"/>
        <v>6.1950801992947797</v>
      </c>
      <c r="K46" s="57">
        <f t="shared" si="10"/>
        <v>6.2035622344544672</v>
      </c>
      <c r="L46" s="57">
        <f t="shared" si="11"/>
        <v>6.0536395090994617</v>
      </c>
      <c r="M46" s="57">
        <f t="shared" si="12"/>
        <v>5.3609766898251925</v>
      </c>
      <c r="N46" s="57">
        <f t="shared" si="13"/>
        <v>5.1057445409291251</v>
      </c>
      <c r="O46" s="57">
        <f t="shared" si="14"/>
        <v>4.9485514997229574</v>
      </c>
      <c r="P46" s="57">
        <f t="shared" si="15"/>
        <v>4.8147115942811256</v>
      </c>
      <c r="Q46" s="57">
        <f t="shared" si="17"/>
        <v>4.8483092660175524</v>
      </c>
      <c r="R46" s="57">
        <f t="shared" si="16"/>
        <v>100</v>
      </c>
      <c r="AI46" s="98" t="s">
        <v>16</v>
      </c>
      <c r="AJ46" s="22">
        <v>8.2899999999999991</v>
      </c>
      <c r="AK46" s="23">
        <v>8.24</v>
      </c>
      <c r="AL46" s="23">
        <v>8.1</v>
      </c>
      <c r="AM46" s="23">
        <v>7.98</v>
      </c>
      <c r="AN46" s="23">
        <v>7.86</v>
      </c>
      <c r="AO46" s="23">
        <v>7.72</v>
      </c>
      <c r="AP46" s="23">
        <v>7.4</v>
      </c>
      <c r="AQ46" s="23">
        <v>6.92</v>
      </c>
      <c r="AR46" s="23">
        <v>6.86</v>
      </c>
      <c r="AS46" s="23">
        <v>6.87</v>
      </c>
      <c r="AT46" s="23">
        <v>6.7</v>
      </c>
      <c r="AU46" s="23">
        <v>5.93</v>
      </c>
      <c r="AV46" s="23">
        <v>5.65</v>
      </c>
      <c r="AW46" s="24">
        <v>5.48</v>
      </c>
      <c r="AX46" s="53">
        <v>100</v>
      </c>
    </row>
    <row r="47" spans="1:54" ht="15" thickBot="1" x14ac:dyDescent="0.35">
      <c r="A47" s="5" t="s">
        <v>17</v>
      </c>
      <c r="B47" s="56">
        <f t="shared" si="1"/>
        <v>8.1956125389637116</v>
      </c>
      <c r="C47" s="56">
        <f t="shared" si="2"/>
        <v>8.0794565664882665</v>
      </c>
      <c r="D47" s="56">
        <f t="shared" si="3"/>
        <v>7.7721578544962657</v>
      </c>
      <c r="E47" s="56">
        <f t="shared" si="4"/>
        <v>7.3178262659530677</v>
      </c>
      <c r="F47" s="56">
        <f t="shared" si="5"/>
        <v>7.0781626771746167</v>
      </c>
      <c r="G47" s="56">
        <f t="shared" si="6"/>
        <v>6.8590836911133319</v>
      </c>
      <c r="H47" s="56">
        <f t="shared" si="7"/>
        <v>6.2533082397224025</v>
      </c>
      <c r="I47" s="56">
        <f t="shared" si="8"/>
        <v>5.8533788155031461</v>
      </c>
      <c r="J47" s="56">
        <f t="shared" si="9"/>
        <v>5.6651767335176144</v>
      </c>
      <c r="K47" s="56">
        <f t="shared" si="10"/>
        <v>6.0268776098335586</v>
      </c>
      <c r="L47" s="56">
        <f t="shared" si="11"/>
        <v>5.966594130447568</v>
      </c>
      <c r="M47" s="56">
        <f t="shared" si="12"/>
        <v>5.3975768981944361</v>
      </c>
      <c r="N47" s="56">
        <f t="shared" si="13"/>
        <v>5.2975945421396231</v>
      </c>
      <c r="O47" s="56">
        <f t="shared" si="14"/>
        <v>5.04175733694054</v>
      </c>
      <c r="P47" s="56">
        <f t="shared" si="15"/>
        <v>4.7300476386520023</v>
      </c>
      <c r="Q47" s="56">
        <f t="shared" si="17"/>
        <v>4.465388460859848</v>
      </c>
      <c r="R47" s="57">
        <f t="shared" si="16"/>
        <v>100</v>
      </c>
      <c r="AI47" s="5" t="s">
        <v>17</v>
      </c>
      <c r="AJ47" s="11">
        <v>9.0299999999999994</v>
      </c>
      <c r="AK47" s="10">
        <v>8.9</v>
      </c>
      <c r="AL47" s="10">
        <v>8.56</v>
      </c>
      <c r="AM47" s="10">
        <v>8.06</v>
      </c>
      <c r="AN47" s="10">
        <v>7.79</v>
      </c>
      <c r="AO47" s="10">
        <v>7.55</v>
      </c>
      <c r="AP47" s="10">
        <v>6.89</v>
      </c>
      <c r="AQ47" s="10">
        <v>6.45</v>
      </c>
      <c r="AR47" s="10">
        <v>6.24</v>
      </c>
      <c r="AS47" s="10">
        <v>6.64</v>
      </c>
      <c r="AT47" s="10">
        <v>6.57</v>
      </c>
      <c r="AU47" s="10">
        <v>5.94</v>
      </c>
      <c r="AV47" s="10">
        <v>5.83</v>
      </c>
      <c r="AW47" s="12">
        <v>5.55</v>
      </c>
      <c r="AX47" s="53">
        <v>100</v>
      </c>
    </row>
    <row r="48" spans="1:54" ht="15" thickBot="1" x14ac:dyDescent="0.35">
      <c r="A48" s="5" t="s">
        <v>18</v>
      </c>
      <c r="B48" s="56">
        <f t="shared" si="1"/>
        <v>10.558053965658218</v>
      </c>
      <c r="C48" s="56">
        <f t="shared" si="2"/>
        <v>8.9636140637775963</v>
      </c>
      <c r="D48" s="56">
        <f t="shared" si="3"/>
        <v>7.5940310711365493</v>
      </c>
      <c r="E48" s="56">
        <f t="shared" si="4"/>
        <v>5.8053965658217503</v>
      </c>
      <c r="F48" s="56">
        <f t="shared" si="5"/>
        <v>5.6418642681929683</v>
      </c>
      <c r="G48" s="56">
        <f t="shared" si="6"/>
        <v>5.6929681112019628</v>
      </c>
      <c r="H48" s="56">
        <f t="shared" si="7"/>
        <v>5.233033524121014</v>
      </c>
      <c r="I48" s="56">
        <f t="shared" si="8"/>
        <v>5.8973834832379399</v>
      </c>
      <c r="J48" s="56">
        <f t="shared" si="9"/>
        <v>5.4170073589533931</v>
      </c>
      <c r="K48" s="56">
        <f t="shared" si="10"/>
        <v>6.7150449713818476</v>
      </c>
      <c r="L48" s="56">
        <f t="shared" si="11"/>
        <v>6.5310711365494685</v>
      </c>
      <c r="M48" s="56">
        <f t="shared" si="12"/>
        <v>5.938266557645135</v>
      </c>
      <c r="N48" s="56">
        <f t="shared" si="13"/>
        <v>5.1819296811120203</v>
      </c>
      <c r="O48" s="56">
        <f t="shared" si="14"/>
        <v>5.2228127555192145</v>
      </c>
      <c r="P48" s="56">
        <f t="shared" si="15"/>
        <v>4.7117743254292721</v>
      </c>
      <c r="Q48" s="56">
        <f t="shared" si="17"/>
        <v>4.8957481602616513</v>
      </c>
      <c r="R48" s="57">
        <f t="shared" si="16"/>
        <v>100</v>
      </c>
      <c r="AI48" s="5" t="s">
        <v>18</v>
      </c>
      <c r="AJ48" s="11">
        <v>11.68</v>
      </c>
      <c r="AK48" s="10">
        <v>9.92</v>
      </c>
      <c r="AL48" s="10">
        <v>8.4</v>
      </c>
      <c r="AM48" s="10">
        <v>6.42</v>
      </c>
      <c r="AN48" s="10">
        <v>6.24</v>
      </c>
      <c r="AO48" s="10">
        <v>6.3</v>
      </c>
      <c r="AP48" s="10">
        <v>5.79</v>
      </c>
      <c r="AQ48" s="10">
        <v>6.52</v>
      </c>
      <c r="AR48" s="10">
        <v>5.99</v>
      </c>
      <c r="AS48" s="10">
        <v>7.43</v>
      </c>
      <c r="AT48" s="10">
        <v>7.23</v>
      </c>
      <c r="AU48" s="10">
        <v>6.57</v>
      </c>
      <c r="AV48" s="12">
        <v>5.73</v>
      </c>
      <c r="AW48" s="10">
        <v>5.78</v>
      </c>
      <c r="AX48" s="53">
        <v>100</v>
      </c>
    </row>
    <row r="49" spans="1:50" ht="15" thickBot="1" x14ac:dyDescent="0.35">
      <c r="A49" s="5" t="s">
        <v>19</v>
      </c>
      <c r="B49" s="56">
        <f t="shared" si="1"/>
        <v>6.085488450617758</v>
      </c>
      <c r="C49" s="56">
        <f t="shared" si="2"/>
        <v>7.2206513461981192</v>
      </c>
      <c r="D49" s="56">
        <f t="shared" si="3"/>
        <v>6.7212505091409245</v>
      </c>
      <c r="E49" s="56">
        <f t="shared" si="4"/>
        <v>6.0329510103126864</v>
      </c>
      <c r="F49" s="56">
        <f t="shared" si="5"/>
        <v>6.793268123941135</v>
      </c>
      <c r="G49" s="56">
        <f t="shared" si="6"/>
        <v>6.4745016322024993</v>
      </c>
      <c r="H49" s="56">
        <f t="shared" si="7"/>
        <v>6.6574972107931982</v>
      </c>
      <c r="I49" s="56">
        <f t="shared" si="8"/>
        <v>6.8056645986198596</v>
      </c>
      <c r="J49" s="56">
        <f t="shared" si="9"/>
        <v>6.933171195315313</v>
      </c>
      <c r="K49" s="56">
        <f t="shared" si="10"/>
        <v>6.5695412714060559</v>
      </c>
      <c r="L49" s="56">
        <f t="shared" si="11"/>
        <v>6.0359025519028586</v>
      </c>
      <c r="M49" s="56">
        <f t="shared" si="12"/>
        <v>5.7248100682986722</v>
      </c>
      <c r="N49" s="56">
        <f t="shared" si="13"/>
        <v>5.3735766190681389</v>
      </c>
      <c r="O49" s="56">
        <f t="shared" si="14"/>
        <v>5.4202109761928661</v>
      </c>
      <c r="P49" s="56">
        <f t="shared" si="15"/>
        <v>5.3782990856124151</v>
      </c>
      <c r="Q49" s="56">
        <f t="shared" si="17"/>
        <v>5.7732153503775026</v>
      </c>
      <c r="R49" s="57">
        <f t="shared" si="16"/>
        <v>100</v>
      </c>
      <c r="AI49" s="5" t="s">
        <v>19</v>
      </c>
      <c r="AJ49" s="10">
        <v>6.85</v>
      </c>
      <c r="AK49" s="11">
        <v>8.1300000000000008</v>
      </c>
      <c r="AL49" s="10">
        <v>7.56</v>
      </c>
      <c r="AM49" s="10">
        <v>6.79</v>
      </c>
      <c r="AN49" s="10">
        <v>7.65</v>
      </c>
      <c r="AO49" s="10">
        <v>7.29</v>
      </c>
      <c r="AP49" s="10">
        <v>7.49</v>
      </c>
      <c r="AQ49" s="10">
        <v>7.66</v>
      </c>
      <c r="AR49" s="10">
        <v>7.8</v>
      </c>
      <c r="AS49" s="10">
        <v>7.39</v>
      </c>
      <c r="AT49" s="10">
        <v>6.79</v>
      </c>
      <c r="AU49" s="10">
        <v>6.44</v>
      </c>
      <c r="AV49" s="12">
        <v>6.05</v>
      </c>
      <c r="AW49" s="10">
        <v>6.1</v>
      </c>
      <c r="AX49" s="53">
        <v>100</v>
      </c>
    </row>
    <row r="50" spans="1:50" ht="15" thickBot="1" x14ac:dyDescent="0.35">
      <c r="A50" s="5" t="s">
        <v>20</v>
      </c>
      <c r="B50" s="56">
        <f t="shared" si="1"/>
        <v>6.2971030399225523</v>
      </c>
      <c r="C50" s="56">
        <f t="shared" si="2"/>
        <v>6.5008527092514727</v>
      </c>
      <c r="D50" s="56">
        <f t="shared" si="3"/>
        <v>6.2076107818471424</v>
      </c>
      <c r="E50" s="56">
        <f t="shared" si="4"/>
        <v>5.9245000534702168</v>
      </c>
      <c r="F50" s="56">
        <f t="shared" si="5"/>
        <v>6.3235567262718879</v>
      </c>
      <c r="G50" s="56">
        <f t="shared" si="6"/>
        <v>6.5194265741350481</v>
      </c>
      <c r="H50" s="56">
        <f t="shared" si="7"/>
        <v>6.6280555414844455</v>
      </c>
      <c r="I50" s="56">
        <f t="shared" si="8"/>
        <v>6.7676409503064692</v>
      </c>
      <c r="J50" s="56">
        <f t="shared" si="9"/>
        <v>7.2111623299506391</v>
      </c>
      <c r="K50" s="56">
        <f t="shared" si="10"/>
        <v>7.0237351479436478</v>
      </c>
      <c r="L50" s="56">
        <f t="shared" si="11"/>
        <v>6.8109799683681453</v>
      </c>
      <c r="M50" s="56">
        <f t="shared" si="12"/>
        <v>5.7899802441618959</v>
      </c>
      <c r="N50" s="56">
        <f t="shared" si="13"/>
        <v>5.7421384709769292</v>
      </c>
      <c r="O50" s="56">
        <f t="shared" si="14"/>
        <v>5.3464588645177269</v>
      </c>
      <c r="P50" s="56">
        <f t="shared" si="15"/>
        <v>5.3605299742780108</v>
      </c>
      <c r="Q50" s="56">
        <f t="shared" si="17"/>
        <v>5.5462686231137672</v>
      </c>
      <c r="R50" s="57">
        <f t="shared" si="16"/>
        <v>100</v>
      </c>
      <c r="AI50" s="5" t="s">
        <v>20</v>
      </c>
      <c r="AJ50" s="10">
        <v>7.07</v>
      </c>
      <c r="AK50" s="10">
        <v>7.3</v>
      </c>
      <c r="AL50" s="10">
        <v>6.97</v>
      </c>
      <c r="AM50" s="10">
        <v>6.65</v>
      </c>
      <c r="AN50" s="10">
        <v>7.1</v>
      </c>
      <c r="AO50" s="10">
        <v>7.32</v>
      </c>
      <c r="AP50" s="10">
        <v>7.44</v>
      </c>
      <c r="AQ50" s="10">
        <v>7.6</v>
      </c>
      <c r="AR50" s="11">
        <v>8.09</v>
      </c>
      <c r="AS50" s="10">
        <v>7.88</v>
      </c>
      <c r="AT50" s="10">
        <v>7.64</v>
      </c>
      <c r="AU50" s="10">
        <v>6.5</v>
      </c>
      <c r="AV50" s="10">
        <v>6.45</v>
      </c>
      <c r="AW50" s="12">
        <v>6</v>
      </c>
      <c r="AX50" s="53">
        <v>100</v>
      </c>
    </row>
    <row r="51" spans="1:50" ht="15" thickBot="1" x14ac:dyDescent="0.35">
      <c r="A51" s="5" t="s">
        <v>21</v>
      </c>
      <c r="B51" s="56">
        <f t="shared" si="1"/>
        <v>6.068074335575834</v>
      </c>
      <c r="C51" s="56">
        <f t="shared" si="2"/>
        <v>6.114700592819557</v>
      </c>
      <c r="D51" s="56">
        <f t="shared" si="3"/>
        <v>5.9148737760607473</v>
      </c>
      <c r="E51" s="56">
        <f t="shared" si="4"/>
        <v>5.5618463997868517</v>
      </c>
      <c r="F51" s="56">
        <f t="shared" si="5"/>
        <v>5.9215346699527078</v>
      </c>
      <c r="G51" s="56">
        <f t="shared" si="6"/>
        <v>6.1346832744954369</v>
      </c>
      <c r="H51" s="56">
        <f t="shared" si="7"/>
        <v>5.9948045027642713</v>
      </c>
      <c r="I51" s="56">
        <f t="shared" si="8"/>
        <v>6.3544927729301275</v>
      </c>
      <c r="J51" s="56">
        <f t="shared" si="9"/>
        <v>6.2745620462266034</v>
      </c>
      <c r="K51" s="56">
        <f t="shared" si="10"/>
        <v>7.6400452940784653</v>
      </c>
      <c r="L51" s="56">
        <f t="shared" si="11"/>
        <v>7.020582162126157</v>
      </c>
      <c r="M51" s="56">
        <f t="shared" si="12"/>
        <v>6.3211883034703247</v>
      </c>
      <c r="N51" s="56">
        <f t="shared" si="13"/>
        <v>5.9148737760607473</v>
      </c>
      <c r="O51" s="56">
        <f t="shared" si="14"/>
        <v>6.2345966828748418</v>
      </c>
      <c r="P51" s="56">
        <f t="shared" si="15"/>
        <v>6.2345966828748418</v>
      </c>
      <c r="Q51" s="56">
        <f t="shared" si="17"/>
        <v>6.2945447279024851</v>
      </c>
      <c r="R51" s="57">
        <f t="shared" si="16"/>
        <v>100</v>
      </c>
      <c r="AI51" s="5" t="s">
        <v>21</v>
      </c>
      <c r="AJ51" s="10">
        <v>6.94</v>
      </c>
      <c r="AK51" s="10">
        <v>6.99</v>
      </c>
      <c r="AL51" s="13">
        <v>6.76</v>
      </c>
      <c r="AM51" s="12">
        <v>6.36</v>
      </c>
      <c r="AN51" s="10">
        <v>6.77</v>
      </c>
      <c r="AO51" s="10">
        <v>7.01</v>
      </c>
      <c r="AP51" s="10">
        <v>6.85</v>
      </c>
      <c r="AQ51" s="10">
        <v>7.26</v>
      </c>
      <c r="AR51" s="10">
        <v>7.17</v>
      </c>
      <c r="AS51" s="11">
        <v>8.73</v>
      </c>
      <c r="AT51" s="10">
        <v>8.0299999999999994</v>
      </c>
      <c r="AU51" s="10">
        <v>7.23</v>
      </c>
      <c r="AV51" s="12">
        <v>6.76</v>
      </c>
      <c r="AW51" s="10">
        <v>7.13</v>
      </c>
      <c r="AX51" s="53">
        <v>100</v>
      </c>
    </row>
    <row r="52" spans="1:50" ht="15" thickBot="1" x14ac:dyDescent="0.35">
      <c r="A52" s="5" t="s">
        <v>22</v>
      </c>
      <c r="B52" s="56">
        <f t="shared" si="1"/>
        <v>7.8784831944843443</v>
      </c>
      <c r="C52" s="56">
        <f t="shared" si="2"/>
        <v>8.4476443550703806</v>
      </c>
      <c r="D52" s="56">
        <f t="shared" si="3"/>
        <v>7.9359379488652682</v>
      </c>
      <c r="E52" s="56">
        <f t="shared" si="4"/>
        <v>7.2770037345590346</v>
      </c>
      <c r="F52" s="56">
        <f t="shared" si="5"/>
        <v>7.0400028727377189</v>
      </c>
      <c r="G52" s="56">
        <f t="shared" si="6"/>
        <v>6.6737288135593227</v>
      </c>
      <c r="H52" s="56">
        <f t="shared" si="7"/>
        <v>6.3307957483481756</v>
      </c>
      <c r="I52" s="56">
        <f t="shared" si="8"/>
        <v>6.0219764435507033</v>
      </c>
      <c r="J52" s="56">
        <f t="shared" si="9"/>
        <v>6.2069089342143062</v>
      </c>
      <c r="K52" s="56">
        <f t="shared" si="10"/>
        <v>6.0650675093363979</v>
      </c>
      <c r="L52" s="56">
        <f t="shared" si="11"/>
        <v>5.3666331513932777</v>
      </c>
      <c r="M52" s="56">
        <f t="shared" si="12"/>
        <v>4.9770180982476298</v>
      </c>
      <c r="N52" s="56">
        <f t="shared" si="13"/>
        <v>4.9788135593220337</v>
      </c>
      <c r="O52" s="56">
        <f t="shared" si="14"/>
        <v>4.7741309968399888</v>
      </c>
      <c r="P52" s="56">
        <f t="shared" si="15"/>
        <v>4.9069951163458772</v>
      </c>
      <c r="Q52" s="56">
        <f t="shared" si="17"/>
        <v>5.1188595231255389</v>
      </c>
      <c r="R52" s="57">
        <f t="shared" si="16"/>
        <v>100</v>
      </c>
      <c r="AI52" s="5" t="s">
        <v>22</v>
      </c>
      <c r="AJ52" s="10">
        <v>8.76</v>
      </c>
      <c r="AK52" s="11">
        <v>9.39</v>
      </c>
      <c r="AL52" s="10">
        <v>8.82</v>
      </c>
      <c r="AM52" s="10">
        <v>8.09</v>
      </c>
      <c r="AN52" s="10">
        <v>7.82</v>
      </c>
      <c r="AO52" s="10">
        <v>7.42</v>
      </c>
      <c r="AP52" s="10">
        <v>7.04</v>
      </c>
      <c r="AQ52" s="10">
        <v>6.69</v>
      </c>
      <c r="AR52" s="10">
        <v>6.9</v>
      </c>
      <c r="AS52" s="10">
        <v>6.74</v>
      </c>
      <c r="AT52" s="10">
        <v>5.96</v>
      </c>
      <c r="AU52" s="12">
        <v>5.53</v>
      </c>
      <c r="AV52" s="10">
        <v>5.53</v>
      </c>
      <c r="AW52" s="12">
        <v>5.31</v>
      </c>
      <c r="AX52" s="53">
        <v>100</v>
      </c>
    </row>
    <row r="53" spans="1:50" ht="15" thickBot="1" x14ac:dyDescent="0.35">
      <c r="A53" s="5" t="s">
        <v>23</v>
      </c>
      <c r="B53" s="56">
        <f t="shared" si="1"/>
        <v>7.1450127912861401</v>
      </c>
      <c r="C53" s="56">
        <f t="shared" si="2"/>
        <v>7.3381588905242339</v>
      </c>
      <c r="D53" s="56">
        <f t="shared" si="3"/>
        <v>6.8469363592888879</v>
      </c>
      <c r="E53" s="56">
        <f t="shared" si="4"/>
        <v>6.4132862230187442</v>
      </c>
      <c r="F53" s="56">
        <f t="shared" si="5"/>
        <v>6.6913980341812884</v>
      </c>
      <c r="G53" s="56">
        <f t="shared" si="6"/>
        <v>6.5943606910544572</v>
      </c>
      <c r="H53" s="56">
        <f t="shared" si="7"/>
        <v>6.580431885820941</v>
      </c>
      <c r="I53" s="56">
        <f t="shared" si="8"/>
        <v>6.6612189561753352</v>
      </c>
      <c r="J53" s="56">
        <f t="shared" si="9"/>
        <v>6.5205380233168198</v>
      </c>
      <c r="K53" s="56">
        <f t="shared" si="10"/>
        <v>6.6185039534592187</v>
      </c>
      <c r="L53" s="56">
        <f t="shared" si="11"/>
        <v>6.1672106638932869</v>
      </c>
      <c r="M53" s="56">
        <f t="shared" si="12"/>
        <v>5.474020456771953</v>
      </c>
      <c r="N53" s="56">
        <f t="shared" si="13"/>
        <v>5.4893421425288214</v>
      </c>
      <c r="O53" s="56">
        <f t="shared" si="14"/>
        <v>5.2771600094715874</v>
      </c>
      <c r="P53" s="56">
        <f t="shared" si="15"/>
        <v>5.0440846685640794</v>
      </c>
      <c r="Q53" s="56">
        <f t="shared" si="17"/>
        <v>5.1383362506442074</v>
      </c>
      <c r="R53" s="57">
        <f t="shared" si="16"/>
        <v>100</v>
      </c>
      <c r="AI53" s="5" t="s">
        <v>23</v>
      </c>
      <c r="AJ53" s="10">
        <v>7.96</v>
      </c>
      <c r="AK53" s="11">
        <v>8.17</v>
      </c>
      <c r="AL53" s="10">
        <v>7.62</v>
      </c>
      <c r="AM53" s="10">
        <v>7.14</v>
      </c>
      <c r="AN53" s="10">
        <v>7.45</v>
      </c>
      <c r="AO53" s="10">
        <v>7.34</v>
      </c>
      <c r="AP53" s="10">
        <v>7.33</v>
      </c>
      <c r="AQ53" s="10">
        <v>7.42</v>
      </c>
      <c r="AR53" s="10">
        <v>7.26</v>
      </c>
      <c r="AS53" s="10">
        <v>7.37</v>
      </c>
      <c r="AT53" s="10">
        <v>6.87</v>
      </c>
      <c r="AU53" s="12">
        <v>6.09</v>
      </c>
      <c r="AV53" s="10">
        <v>6.11</v>
      </c>
      <c r="AW53" s="12">
        <v>5.88</v>
      </c>
      <c r="AX53" s="53">
        <v>100</v>
      </c>
    </row>
    <row r="54" spans="1:50" ht="15" thickBot="1" x14ac:dyDescent="0.35">
      <c r="A54" s="5" t="s">
        <v>24</v>
      </c>
      <c r="B54" s="56">
        <f t="shared" si="1"/>
        <v>7.2225644257903703</v>
      </c>
      <c r="C54" s="56">
        <f t="shared" si="2"/>
        <v>7.6379836410777973</v>
      </c>
      <c r="D54" s="56">
        <f t="shared" si="3"/>
        <v>7.010557377988512</v>
      </c>
      <c r="E54" s="56">
        <f t="shared" si="4"/>
        <v>7.4488962741193836</v>
      </c>
      <c r="F54" s="56">
        <f t="shared" si="5"/>
        <v>7.2898909882679881</v>
      </c>
      <c r="G54" s="56">
        <f t="shared" si="6"/>
        <v>7.2111045853686484</v>
      </c>
      <c r="H54" s="56">
        <f t="shared" si="7"/>
        <v>6.4189431162171076</v>
      </c>
      <c r="I54" s="56">
        <f t="shared" si="8"/>
        <v>6.3143720723688928</v>
      </c>
      <c r="J54" s="56">
        <f t="shared" si="9"/>
        <v>6.6825194459167152</v>
      </c>
      <c r="K54" s="56">
        <f t="shared" si="10"/>
        <v>6.0250111017204091</v>
      </c>
      <c r="L54" s="56">
        <f t="shared" si="11"/>
        <v>5.4219369995272819</v>
      </c>
      <c r="M54" s="56">
        <f t="shared" si="12"/>
        <v>4.9735707430274037</v>
      </c>
      <c r="N54" s="56">
        <f t="shared" si="13"/>
        <v>5.2486069131487341</v>
      </c>
      <c r="O54" s="56">
        <f t="shared" si="14"/>
        <v>5.0022203440817083</v>
      </c>
      <c r="P54" s="56">
        <f t="shared" si="15"/>
        <v>5.0666819464538957</v>
      </c>
      <c r="Q54" s="56">
        <f t="shared" si="17"/>
        <v>5.025140024925153</v>
      </c>
      <c r="R54" s="57">
        <f t="shared" si="16"/>
        <v>100</v>
      </c>
      <c r="AI54" s="5" t="s">
        <v>24</v>
      </c>
      <c r="AJ54" s="10">
        <v>8.0299999999999994</v>
      </c>
      <c r="AK54" s="11">
        <v>8.5</v>
      </c>
      <c r="AL54" s="10">
        <v>7.8</v>
      </c>
      <c r="AM54" s="10">
        <v>8.2899999999999991</v>
      </c>
      <c r="AN54" s="10">
        <v>8.11</v>
      </c>
      <c r="AO54" s="10">
        <v>8.02</v>
      </c>
      <c r="AP54" s="10">
        <v>7.14</v>
      </c>
      <c r="AQ54" s="10">
        <v>7.02</v>
      </c>
      <c r="AR54" s="10">
        <v>7.43</v>
      </c>
      <c r="AS54" s="10">
        <v>6.7</v>
      </c>
      <c r="AT54" s="10">
        <v>6.03</v>
      </c>
      <c r="AU54" s="10">
        <v>5.53</v>
      </c>
      <c r="AV54" s="10">
        <v>5.84</v>
      </c>
      <c r="AW54" s="12">
        <v>5.56</v>
      </c>
      <c r="AX54" s="53">
        <v>100</v>
      </c>
    </row>
    <row r="55" spans="1:50" ht="22.8" customHeight="1" thickBot="1" x14ac:dyDescent="0.35">
      <c r="A55" s="17" t="s">
        <v>25</v>
      </c>
      <c r="B55" s="57">
        <f t="shared" si="1"/>
        <v>6.8950147739338368</v>
      </c>
      <c r="C55" s="57">
        <f t="shared" si="2"/>
        <v>7.2894986596513434</v>
      </c>
      <c r="D55" s="57">
        <f t="shared" si="3"/>
        <v>6.8385318539333761</v>
      </c>
      <c r="E55" s="57">
        <f t="shared" si="4"/>
        <v>6.4285503869912537</v>
      </c>
      <c r="F55" s="57">
        <f t="shared" si="5"/>
        <v>6.7139108082180723</v>
      </c>
      <c r="G55" s="57">
        <f t="shared" si="6"/>
        <v>6.6150336784213479</v>
      </c>
      <c r="H55" s="57">
        <f t="shared" si="7"/>
        <v>6.5191023698491346</v>
      </c>
      <c r="I55" s="57">
        <f t="shared" si="8"/>
        <v>6.5543241453596277</v>
      </c>
      <c r="J55" s="57">
        <f t="shared" si="9"/>
        <v>6.6662653518911528</v>
      </c>
      <c r="K55" s="57">
        <f t="shared" si="10"/>
        <v>6.576866081686342</v>
      </c>
      <c r="L55" s="57">
        <f t="shared" si="11"/>
        <v>6.1649634269891012</v>
      </c>
      <c r="M55" s="57">
        <f t="shared" si="12"/>
        <v>5.5355823184125352</v>
      </c>
      <c r="N55" s="57">
        <f t="shared" si="13"/>
        <v>5.4514342947383794</v>
      </c>
      <c r="O55" s="57">
        <f t="shared" si="14"/>
        <v>5.2607243902470264</v>
      </c>
      <c r="P55" s="57">
        <f t="shared" si="15"/>
        <v>5.1722216743279361</v>
      </c>
      <c r="Q55" s="57">
        <f t="shared" si="17"/>
        <v>5.3179757853495344</v>
      </c>
      <c r="R55" s="57">
        <f t="shared" si="16"/>
        <v>100</v>
      </c>
      <c r="AI55" s="17" t="s">
        <v>25</v>
      </c>
      <c r="AJ55" s="23">
        <v>7.7</v>
      </c>
      <c r="AK55" s="22">
        <v>8.14</v>
      </c>
      <c r="AL55" s="23">
        <v>7.64</v>
      </c>
      <c r="AM55" s="23">
        <v>7.18</v>
      </c>
      <c r="AN55" s="23">
        <v>7.5</v>
      </c>
      <c r="AO55" s="23">
        <v>7.39</v>
      </c>
      <c r="AP55" s="23">
        <v>7.28</v>
      </c>
      <c r="AQ55" s="23">
        <v>7.32</v>
      </c>
      <c r="AR55" s="23">
        <v>7.45</v>
      </c>
      <c r="AS55" s="23">
        <v>7.35</v>
      </c>
      <c r="AT55" s="23">
        <v>6.89</v>
      </c>
      <c r="AU55" s="23">
        <v>6.18</v>
      </c>
      <c r="AV55" s="23">
        <v>6.09</v>
      </c>
      <c r="AW55" s="24">
        <v>5.88</v>
      </c>
      <c r="AX55" s="53">
        <v>100</v>
      </c>
    </row>
    <row r="56" spans="1:50" ht="15" thickBot="1" x14ac:dyDescent="0.35">
      <c r="A56" s="19" t="s">
        <v>26</v>
      </c>
      <c r="B56" s="57">
        <f t="shared" si="1"/>
        <v>7.5527031414479779</v>
      </c>
      <c r="C56" s="57">
        <f t="shared" si="2"/>
        <v>7.6187857056122246</v>
      </c>
      <c r="D56" s="57">
        <f t="shared" si="3"/>
        <v>7.2418395066371071</v>
      </c>
      <c r="E56" s="57">
        <f t="shared" si="4"/>
        <v>6.9897669627942527</v>
      </c>
      <c r="F56" s="57">
        <f t="shared" si="5"/>
        <v>6.889896745275828</v>
      </c>
      <c r="G56" s="57">
        <f t="shared" si="6"/>
        <v>6.8357274148770744</v>
      </c>
      <c r="H56" s="57">
        <f t="shared" si="7"/>
        <v>6.6275185365611406</v>
      </c>
      <c r="I56" s="57">
        <f t="shared" si="8"/>
        <v>6.2856804939599904</v>
      </c>
      <c r="J56" s="57">
        <f t="shared" si="9"/>
        <v>6.1835424560380146</v>
      </c>
      <c r="K56" s="57">
        <f t="shared" si="10"/>
        <v>6.1144169936107744</v>
      </c>
      <c r="L56" s="57">
        <f t="shared" si="11"/>
        <v>5.903165217031848</v>
      </c>
      <c r="M56" s="57">
        <f t="shared" si="12"/>
        <v>5.4033835306289237</v>
      </c>
      <c r="N56" s="57">
        <f t="shared" si="13"/>
        <v>5.2148386646728984</v>
      </c>
      <c r="O56" s="57">
        <f t="shared" si="14"/>
        <v>5.0819558716597371</v>
      </c>
      <c r="P56" s="57">
        <f t="shared" si="15"/>
        <v>5.0104190558920125</v>
      </c>
      <c r="Q56" s="57">
        <f>Q28/R28*100</f>
        <v>5.0463597033001957</v>
      </c>
      <c r="R56" s="54">
        <f t="shared" si="16"/>
        <v>100</v>
      </c>
      <c r="AI56" s="19" t="s">
        <v>26</v>
      </c>
      <c r="AJ56" s="23">
        <v>8.4</v>
      </c>
      <c r="AK56" s="22">
        <v>8.4700000000000006</v>
      </c>
      <c r="AL56" s="23">
        <v>8.0500000000000007</v>
      </c>
      <c r="AM56" s="23">
        <v>7.77</v>
      </c>
      <c r="AN56" s="23">
        <v>7.66</v>
      </c>
      <c r="AO56" s="23">
        <v>7.6</v>
      </c>
      <c r="AP56" s="23">
        <v>7.37</v>
      </c>
      <c r="AQ56" s="23">
        <v>6.99</v>
      </c>
      <c r="AR56" s="23">
        <v>6.87</v>
      </c>
      <c r="AS56" s="23">
        <v>6.8</v>
      </c>
      <c r="AT56" s="23">
        <v>6.56</v>
      </c>
      <c r="AU56" s="23">
        <v>6.01</v>
      </c>
      <c r="AV56" s="23">
        <v>5.8</v>
      </c>
      <c r="AW56" s="24">
        <v>5.65</v>
      </c>
      <c r="AX56" s="54">
        <v>100</v>
      </c>
    </row>
    <row r="58" spans="1:50" ht="15.6" x14ac:dyDescent="0.3">
      <c r="A58" s="2"/>
    </row>
    <row r="59" spans="1:50" ht="16.2" thickBot="1" x14ac:dyDescent="0.35">
      <c r="A59" s="164" t="s">
        <v>28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</row>
    <row r="60" spans="1:50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>
        <v>2016</v>
      </c>
      <c r="R60" s="4" t="s">
        <v>93</v>
      </c>
    </row>
    <row r="61" spans="1:50" ht="15" thickBot="1" x14ac:dyDescent="0.35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55">
        <v>6.2</v>
      </c>
      <c r="O61" s="10">
        <v>6.46</v>
      </c>
      <c r="P61" s="56">
        <f>P5/$P$28*100</f>
        <v>6.3790900601011806</v>
      </c>
      <c r="Q61" s="56">
        <f>Q5/$Q$28*100</f>
        <v>6.2033892520094884</v>
      </c>
      <c r="R61" s="57">
        <f t="shared" ref="R61:R83" si="18">R5/$R$28*100</f>
        <v>6.3699056213526495</v>
      </c>
    </row>
    <row r="62" spans="1:50" ht="15" thickBot="1" x14ac:dyDescent="0.35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6">
        <f t="shared" ref="P62:P83" si="19">P6/$P$28*100</f>
        <v>0.16214141252098385</v>
      </c>
      <c r="Q62" s="56">
        <f t="shared" ref="Q62:Q82" si="20">Q6/$Q$28*100</f>
        <v>0.1621243408365616</v>
      </c>
      <c r="R62" s="57">
        <f t="shared" si="18"/>
        <v>0.16273764389535761</v>
      </c>
    </row>
    <row r="63" spans="1:50" ht="15" thickBot="1" x14ac:dyDescent="0.35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6">
        <f t="shared" si="19"/>
        <v>18.77746520834885</v>
      </c>
      <c r="Q63" s="56">
        <f t="shared" si="20"/>
        <v>18.649987769567268</v>
      </c>
      <c r="R63" s="57">
        <f t="shared" si="18"/>
        <v>19.292577825711398</v>
      </c>
    </row>
    <row r="64" spans="1:50" ht="15" thickBot="1" x14ac:dyDescent="0.35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55">
        <v>1.7</v>
      </c>
      <c r="P64" s="56">
        <f t="shared" si="19"/>
        <v>1.748606328671529</v>
      </c>
      <c r="Q64" s="56">
        <f t="shared" si="20"/>
        <v>1.7663020291141185</v>
      </c>
      <c r="R64" s="57">
        <f t="shared" si="18"/>
        <v>1.4976226639655681</v>
      </c>
    </row>
    <row r="65" spans="1:18" ht="15" thickBot="1" x14ac:dyDescent="0.35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6">
        <f t="shared" si="19"/>
        <v>7.9449292135282086</v>
      </c>
      <c r="Q65" s="56">
        <f t="shared" si="20"/>
        <v>7.983343857194054</v>
      </c>
      <c r="R65" s="57">
        <f t="shared" si="18"/>
        <v>7.7588164388846801</v>
      </c>
    </row>
    <row r="66" spans="1:18" ht="15" thickBot="1" x14ac:dyDescent="0.35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6">
        <f t="shared" si="19"/>
        <v>2.0270541254390135</v>
      </c>
      <c r="Q66" s="56">
        <f t="shared" si="20"/>
        <v>1.9654020968081416</v>
      </c>
      <c r="R66" s="57">
        <f t="shared" si="18"/>
        <v>2.0596115252355305</v>
      </c>
    </row>
    <row r="67" spans="1:18" ht="15" thickBot="1" x14ac:dyDescent="0.35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6">
        <f t="shared" si="19"/>
        <v>4.8212720366221875</v>
      </c>
      <c r="Q67" s="56">
        <f t="shared" si="20"/>
        <v>4.7112764589768537</v>
      </c>
      <c r="R67" s="57">
        <f t="shared" si="18"/>
        <v>4.3447994141559647</v>
      </c>
    </row>
    <row r="68" spans="1:18" ht="15" thickBot="1" x14ac:dyDescent="0.35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6">
        <f t="shared" si="19"/>
        <v>9.9605245818986017</v>
      </c>
      <c r="Q68" s="56">
        <f t="shared" si="20"/>
        <v>9.9015307950918992</v>
      </c>
      <c r="R68" s="57">
        <f t="shared" si="18"/>
        <v>10.040904016367348</v>
      </c>
    </row>
    <row r="69" spans="1:18" ht="15" thickBot="1" x14ac:dyDescent="0.35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7">
        <f t="shared" si="19"/>
        <v>51.821082967130558</v>
      </c>
      <c r="Q69" s="122">
        <f>SUM(Q61:Q68)</f>
        <v>51.343356599598387</v>
      </c>
      <c r="R69" s="57">
        <f t="shared" si="18"/>
        <v>51.5269751495685</v>
      </c>
    </row>
    <row r="70" spans="1:18" ht="15" thickBot="1" x14ac:dyDescent="0.35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6">
        <f t="shared" si="19"/>
        <v>9.0885131689765615</v>
      </c>
      <c r="Q70" s="56">
        <f t="shared" si="20"/>
        <v>9.3901280497863926</v>
      </c>
      <c r="R70" s="57">
        <f t="shared" si="18"/>
        <v>8.8384137773247247</v>
      </c>
    </row>
    <row r="71" spans="1:18" ht="15" thickBot="1" x14ac:dyDescent="0.35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55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6">
        <f t="shared" si="19"/>
        <v>1.3091629950899226</v>
      </c>
      <c r="Q71" s="56">
        <f t="shared" si="20"/>
        <v>1.3550181749918937</v>
      </c>
      <c r="R71" s="57">
        <f t="shared" si="18"/>
        <v>1.4451470222226304</v>
      </c>
    </row>
    <row r="72" spans="1:18" ht="15" thickBot="1" x14ac:dyDescent="0.35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6">
        <f t="shared" si="19"/>
        <v>3.0554775723477272</v>
      </c>
      <c r="Q72" s="56">
        <f t="shared" si="20"/>
        <v>2.9495252885528838</v>
      </c>
      <c r="R72" s="57">
        <f t="shared" si="18"/>
        <v>3.1186549471066773</v>
      </c>
    </row>
    <row r="73" spans="1:18" ht="15" thickBot="1" x14ac:dyDescent="0.35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12">
        <v>11.63</v>
      </c>
      <c r="P73" s="56">
        <f t="shared" si="19"/>
        <v>11.588813961349613</v>
      </c>
      <c r="Q73" s="56">
        <f t="shared" si="20"/>
        <v>11.342446427860358</v>
      </c>
      <c r="R73" s="57">
        <f t="shared" si="18"/>
        <v>12.657652989604484</v>
      </c>
    </row>
    <row r="74" spans="1:18" ht="15" thickBot="1" x14ac:dyDescent="0.35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24">
        <v>25.38</v>
      </c>
      <c r="P74" s="57">
        <f t="shared" si="19"/>
        <v>25.041967697763823</v>
      </c>
      <c r="Q74" s="122">
        <f>SUM(Q70:Q73)</f>
        <v>25.037117941191529</v>
      </c>
      <c r="R74" s="57">
        <f t="shared" si="18"/>
        <v>26.059868736258519</v>
      </c>
    </row>
    <row r="75" spans="1:18" ht="15" thickBot="1" x14ac:dyDescent="0.35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6">
        <f t="shared" si="19"/>
        <v>1.8431410744876504</v>
      </c>
      <c r="Q75" s="56">
        <f t="shared" si="20"/>
        <v>1.7276197302478511</v>
      </c>
      <c r="R75" s="57">
        <f t="shared" si="18"/>
        <v>1.9523924213461035</v>
      </c>
    </row>
    <row r="76" spans="1:18" ht="15" thickBot="1" x14ac:dyDescent="0.35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6">
        <f t="shared" si="19"/>
        <v>0.26412435043170868</v>
      </c>
      <c r="Q76" s="56">
        <f t="shared" si="20"/>
        <v>0.27248266407267718</v>
      </c>
      <c r="R76" s="57">
        <f t="shared" si="18"/>
        <v>0.28086525099174081</v>
      </c>
    </row>
    <row r="77" spans="1:18" ht="15" thickBot="1" x14ac:dyDescent="0.35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6">
        <f t="shared" si="19"/>
        <v>5.2200367826101903</v>
      </c>
      <c r="Q77" s="56">
        <f t="shared" si="20"/>
        <v>5.5634247487072717</v>
      </c>
      <c r="R77" s="57">
        <f t="shared" si="18"/>
        <v>4.8629820230737808</v>
      </c>
    </row>
    <row r="78" spans="1:18" ht="15" thickBot="1" x14ac:dyDescent="0.35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6">
        <f t="shared" si="19"/>
        <v>5.4566601160772086</v>
      </c>
      <c r="Q78" s="56">
        <f t="shared" si="20"/>
        <v>5.6055201915911503</v>
      </c>
      <c r="R78" s="57">
        <f t="shared" si="18"/>
        <v>5.1002706744124691</v>
      </c>
    </row>
    <row r="79" spans="1:18" ht="15" thickBot="1" x14ac:dyDescent="0.35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11">
        <v>0.54</v>
      </c>
      <c r="L79" s="13">
        <v>0.51</v>
      </c>
      <c r="M79" s="55">
        <v>0.5</v>
      </c>
      <c r="N79" s="13">
        <v>0.49</v>
      </c>
      <c r="O79" s="13">
        <v>0.53</v>
      </c>
      <c r="P79" s="56">
        <f t="shared" si="19"/>
        <v>0.53626983081145196</v>
      </c>
      <c r="Q79" s="56">
        <f t="shared" si="20"/>
        <v>0.53757018277386215</v>
      </c>
      <c r="R79" s="57">
        <f t="shared" si="18"/>
        <v>0.4309719964369384</v>
      </c>
    </row>
    <row r="80" spans="1:18" ht="15" thickBot="1" x14ac:dyDescent="0.35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13">
        <v>1.6</v>
      </c>
      <c r="K80" s="13">
        <v>1.59</v>
      </c>
      <c r="L80" s="12">
        <v>1.45</v>
      </c>
      <c r="M80" s="13">
        <v>1.47</v>
      </c>
      <c r="N80" s="13">
        <v>1.53</v>
      </c>
      <c r="O80" s="55">
        <v>1.5</v>
      </c>
      <c r="P80" s="56">
        <f t="shared" si="19"/>
        <v>1.5658391534270277</v>
      </c>
      <c r="Q80" s="56">
        <f t="shared" si="20"/>
        <v>1.6218122657018847</v>
      </c>
      <c r="R80" s="57">
        <f t="shared" si="18"/>
        <v>1.5988420910911689</v>
      </c>
    </row>
    <row r="81" spans="1:18" ht="15" thickBot="1" x14ac:dyDescent="0.35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55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6">
        <f t="shared" si="19"/>
        <v>6.2243968396748004</v>
      </c>
      <c r="Q81" s="56">
        <f t="shared" si="20"/>
        <v>6.2955441404850072</v>
      </c>
      <c r="R81" s="57">
        <f t="shared" si="18"/>
        <v>6.1828534979407328</v>
      </c>
    </row>
    <row r="82" spans="1:18" ht="15" thickBot="1" x14ac:dyDescent="0.35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6">
        <f t="shared" si="19"/>
        <v>2.0264811875855826</v>
      </c>
      <c r="Q82" s="56">
        <f t="shared" si="20"/>
        <v>1.9955515356303792</v>
      </c>
      <c r="R82" s="57">
        <f t="shared" si="18"/>
        <v>2.0039781588800527</v>
      </c>
    </row>
    <row r="83" spans="1:18" ht="23.4" thickBot="1" x14ac:dyDescent="0.35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7">
        <f t="shared" si="19"/>
        <v>23.136949335105623</v>
      </c>
      <c r="Q83" s="122">
        <f>SUM(Q75:Q82)</f>
        <v>23.619525459210085</v>
      </c>
      <c r="R83" s="57">
        <f t="shared" si="18"/>
        <v>22.413156114172988</v>
      </c>
    </row>
    <row r="84" spans="1:18" ht="15" thickBot="1" x14ac:dyDescent="0.35">
      <c r="A84" s="19" t="s">
        <v>26</v>
      </c>
      <c r="B84" s="53">
        <v>100</v>
      </c>
      <c r="C84" s="53">
        <v>100</v>
      </c>
      <c r="D84" s="53">
        <v>100</v>
      </c>
      <c r="E84" s="53">
        <v>100</v>
      </c>
      <c r="F84" s="53">
        <v>100</v>
      </c>
      <c r="G84" s="53">
        <v>100</v>
      </c>
      <c r="H84" s="53">
        <v>100</v>
      </c>
      <c r="I84" s="53">
        <v>100</v>
      </c>
      <c r="J84" s="53">
        <v>100</v>
      </c>
      <c r="K84" s="53">
        <v>100</v>
      </c>
      <c r="L84" s="53">
        <v>100</v>
      </c>
      <c r="M84" s="53">
        <v>100</v>
      </c>
      <c r="N84" s="53">
        <v>100</v>
      </c>
      <c r="O84" s="53">
        <v>100</v>
      </c>
      <c r="P84" s="57">
        <f>P28/$P$28*100</f>
        <v>100</v>
      </c>
      <c r="Q84" s="57">
        <f>Q28/$Q$28*100</f>
        <v>100</v>
      </c>
      <c r="R84" s="54">
        <f>R69+R74+R83</f>
        <v>100.00000000000001</v>
      </c>
    </row>
    <row r="85" spans="1:18" ht="15.6" x14ac:dyDescent="0.3">
      <c r="A85" s="2"/>
      <c r="Q85" s="123">
        <f>Q69+Q74+Q83</f>
        <v>100</v>
      </c>
    </row>
    <row r="86" spans="1:18" ht="15.6" x14ac:dyDescent="0.3">
      <c r="A86" s="2"/>
    </row>
    <row r="87" spans="1:18" ht="16.2" thickBot="1" x14ac:dyDescent="0.35">
      <c r="A87" s="164" t="s">
        <v>30</v>
      </c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</row>
    <row r="88" spans="1:18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81</v>
      </c>
      <c r="R88" s="26" t="s">
        <v>94</v>
      </c>
    </row>
    <row r="89" spans="1:18" ht="15" thickBot="1" x14ac:dyDescent="0.35">
      <c r="A89" s="5" t="s">
        <v>3</v>
      </c>
      <c r="B89" s="27"/>
      <c r="C89" s="28">
        <v>6.14</v>
      </c>
      <c r="D89" s="29">
        <v>-10.46</v>
      </c>
      <c r="E89" s="30">
        <v>-3.46</v>
      </c>
      <c r="F89" s="30">
        <v>-2.75</v>
      </c>
      <c r="G89" s="30">
        <v>-1.69</v>
      </c>
      <c r="H89" s="30">
        <v>-1.53</v>
      </c>
      <c r="I89" s="30">
        <v>-10.18</v>
      </c>
      <c r="J89" s="30">
        <v>4.49</v>
      </c>
      <c r="K89" s="30">
        <v>-1.18</v>
      </c>
      <c r="L89" s="58">
        <v>-2.4</v>
      </c>
      <c r="M89" s="30">
        <v>-8.14</v>
      </c>
      <c r="N89" s="30">
        <v>-7.52</v>
      </c>
      <c r="O89" s="30">
        <v>1.65</v>
      </c>
      <c r="P89" s="58">
        <f>(P5-O5)/O5*100</f>
        <v>-2.7173438182612495</v>
      </c>
      <c r="Q89" s="58">
        <f>(Q5-P5)/P5*100</f>
        <v>-2.0567630680797557</v>
      </c>
      <c r="R89" s="53">
        <f>(Q5-B5)/B5*100</f>
        <v>-35.675101751902318</v>
      </c>
    </row>
    <row r="90" spans="1:18" ht="15" thickBot="1" x14ac:dyDescent="0.35">
      <c r="A90" s="5" t="s">
        <v>4</v>
      </c>
      <c r="B90" s="27"/>
      <c r="C90" s="30">
        <v>1.34</v>
      </c>
      <c r="D90" s="30">
        <v>-8.83</v>
      </c>
      <c r="E90" s="30">
        <v>1.21</v>
      </c>
      <c r="F90" s="30">
        <v>-9.33</v>
      </c>
      <c r="G90" s="30">
        <v>3.69</v>
      </c>
      <c r="H90" s="30">
        <v>-7.38</v>
      </c>
      <c r="I90" s="30">
        <v>-17.309999999999999</v>
      </c>
      <c r="J90" s="28">
        <v>19.27</v>
      </c>
      <c r="K90" s="30">
        <v>3.06</v>
      </c>
      <c r="L90" s="29">
        <v>-19.190000000000001</v>
      </c>
      <c r="M90" s="30">
        <v>-1.34</v>
      </c>
      <c r="N90" s="30">
        <v>6.78</v>
      </c>
      <c r="O90" s="30">
        <v>-6.35</v>
      </c>
      <c r="P90" s="58">
        <f t="shared" ref="P90:Q112" si="21">(P6-O6)/O6*100</f>
        <v>-4.0677966101694913</v>
      </c>
      <c r="Q90" s="58">
        <f t="shared" si="21"/>
        <v>0.70671378091872794</v>
      </c>
      <c r="R90" s="53">
        <f t="shared" ref="R90:R112" si="22">(Q6-B6)/B6*100</f>
        <v>-36.241610738255034</v>
      </c>
    </row>
    <row r="91" spans="1:18" ht="15" thickBot="1" x14ac:dyDescent="0.35">
      <c r="A91" s="5" t="s">
        <v>5</v>
      </c>
      <c r="B91" s="27"/>
      <c r="C91" s="28">
        <v>-0.09</v>
      </c>
      <c r="D91" s="30">
        <v>-5.41</v>
      </c>
      <c r="E91" s="30">
        <v>-4.84</v>
      </c>
      <c r="F91" s="30">
        <v>-4.0599999999999996</v>
      </c>
      <c r="G91" s="30">
        <v>-1.03</v>
      </c>
      <c r="H91" s="30">
        <v>-3.22</v>
      </c>
      <c r="I91" s="29">
        <v>-6.4</v>
      </c>
      <c r="J91" s="30">
        <v>-4.13</v>
      </c>
      <c r="K91" s="30">
        <v>-1.94</v>
      </c>
      <c r="L91" s="30">
        <v>-5.57</v>
      </c>
      <c r="M91" s="30">
        <v>-4.09</v>
      </c>
      <c r="N91" s="30">
        <v>-4.53</v>
      </c>
      <c r="O91" s="30">
        <v>-2.41</v>
      </c>
      <c r="P91" s="58">
        <f t="shared" si="21"/>
        <v>-1.2117193151675909</v>
      </c>
      <c r="Q91" s="58">
        <f t="shared" si="21"/>
        <v>3.3563190333801181E-2</v>
      </c>
      <c r="R91" s="53">
        <f t="shared" si="22"/>
        <v>-39.366758521203607</v>
      </c>
    </row>
    <row r="92" spans="1:18" ht="15" thickBot="1" x14ac:dyDescent="0.35">
      <c r="A92" s="5" t="s">
        <v>6</v>
      </c>
      <c r="B92" s="27"/>
      <c r="C92" s="30">
        <v>-5.78</v>
      </c>
      <c r="D92" s="30">
        <v>-10.9</v>
      </c>
      <c r="E92" s="30">
        <v>-4.68</v>
      </c>
      <c r="F92" s="30">
        <v>2.3199999999999998</v>
      </c>
      <c r="G92" s="30">
        <v>-3.85</v>
      </c>
      <c r="H92" s="30">
        <v>-6.75</v>
      </c>
      <c r="I92" s="30">
        <v>-2.27</v>
      </c>
      <c r="J92" s="29">
        <v>-11.07</v>
      </c>
      <c r="K92" s="58">
        <v>-3.5</v>
      </c>
      <c r="L92" s="28">
        <v>14.16</v>
      </c>
      <c r="M92" s="30">
        <v>9.1300000000000008</v>
      </c>
      <c r="N92" s="30">
        <v>-2.91</v>
      </c>
      <c r="O92" s="30">
        <v>-5.27</v>
      </c>
      <c r="P92" s="58">
        <f t="shared" si="21"/>
        <v>1.6655562958027983</v>
      </c>
      <c r="Q92" s="58">
        <f t="shared" si="21"/>
        <v>1.7365661861074706</v>
      </c>
      <c r="R92" s="53">
        <f t="shared" si="22"/>
        <v>-27.027027027027028</v>
      </c>
    </row>
    <row r="93" spans="1:18" ht="15" thickBot="1" x14ac:dyDescent="0.35">
      <c r="A93" s="5" t="s">
        <v>7</v>
      </c>
      <c r="B93" s="27"/>
      <c r="C93" s="58">
        <v>-4.8</v>
      </c>
      <c r="D93" s="30">
        <v>-7.38</v>
      </c>
      <c r="E93" s="30">
        <v>-1.66</v>
      </c>
      <c r="F93" s="30">
        <v>-2.74</v>
      </c>
      <c r="G93" s="28">
        <v>4.8</v>
      </c>
      <c r="H93" s="30">
        <v>-4.58</v>
      </c>
      <c r="I93" s="29">
        <v>-8.89</v>
      </c>
      <c r="J93" s="30">
        <v>-6.58</v>
      </c>
      <c r="K93" s="30">
        <v>0.05</v>
      </c>
      <c r="L93" s="30">
        <v>-0.56000000000000005</v>
      </c>
      <c r="M93" s="58">
        <v>-7.7</v>
      </c>
      <c r="N93" s="30">
        <v>-3.97</v>
      </c>
      <c r="O93" s="30">
        <v>1.19</v>
      </c>
      <c r="P93" s="58">
        <f t="shared" si="21"/>
        <v>-0.65195586760280844</v>
      </c>
      <c r="Q93" s="58">
        <f t="shared" si="21"/>
        <v>1.2042979736064037</v>
      </c>
      <c r="R93" s="53">
        <f t="shared" si="22"/>
        <v>-35.594309316200089</v>
      </c>
    </row>
    <row r="94" spans="1:18" ht="15" thickBot="1" x14ac:dyDescent="0.35">
      <c r="A94" s="5" t="s">
        <v>8</v>
      </c>
      <c r="B94" s="27"/>
      <c r="C94" s="30">
        <v>-0.44</v>
      </c>
      <c r="D94" s="30">
        <v>-5.7</v>
      </c>
      <c r="E94" s="30">
        <v>-4.67</v>
      </c>
      <c r="F94" s="30">
        <v>-5.43</v>
      </c>
      <c r="G94" s="92">
        <v>1</v>
      </c>
      <c r="H94" s="30">
        <v>-0.85</v>
      </c>
      <c r="I94" s="58">
        <v>-5</v>
      </c>
      <c r="J94" s="30">
        <v>-5.81</v>
      </c>
      <c r="K94" s="29">
        <v>-12.48</v>
      </c>
      <c r="L94" s="30">
        <v>-8.3699999999999992</v>
      </c>
      <c r="M94" s="30">
        <v>-1.78</v>
      </c>
      <c r="N94" s="30">
        <v>-6.67</v>
      </c>
      <c r="O94" s="30">
        <v>0.36</v>
      </c>
      <c r="P94" s="58">
        <f t="shared" si="21"/>
        <v>6.6948130277442699</v>
      </c>
      <c r="Q94" s="58">
        <f t="shared" si="21"/>
        <v>-2.3459581684567552</v>
      </c>
      <c r="R94" s="53">
        <f t="shared" si="22"/>
        <v>-41.687763713080166</v>
      </c>
    </row>
    <row r="95" spans="1:18" ht="15" thickBot="1" x14ac:dyDescent="0.35">
      <c r="A95" s="5" t="s">
        <v>9</v>
      </c>
      <c r="B95" s="27"/>
      <c r="C95" s="30">
        <v>1.47</v>
      </c>
      <c r="D95" s="30">
        <v>-5.0599999999999996</v>
      </c>
      <c r="E95" s="30">
        <v>-2.97</v>
      </c>
      <c r="F95" s="30">
        <v>1.58</v>
      </c>
      <c r="G95" s="30">
        <v>2.11</v>
      </c>
      <c r="H95" s="30">
        <v>-0.97</v>
      </c>
      <c r="I95" s="58">
        <v>-5.6</v>
      </c>
      <c r="J95" s="92">
        <v>2.4</v>
      </c>
      <c r="K95" s="58">
        <v>0.5</v>
      </c>
      <c r="L95" s="30">
        <v>-4.2300000000000004</v>
      </c>
      <c r="M95" s="29">
        <v>-5.63</v>
      </c>
      <c r="N95" s="30">
        <v>0.05</v>
      </c>
      <c r="O95" s="58">
        <v>-4.4000000000000004</v>
      </c>
      <c r="P95" s="58">
        <f t="shared" si="21"/>
        <v>0.33385000596160724</v>
      </c>
      <c r="Q95" s="58">
        <f t="shared" si="21"/>
        <v>-1.5805109922756984</v>
      </c>
      <c r="R95" s="53">
        <f t="shared" si="22"/>
        <v>-20.380696019996154</v>
      </c>
    </row>
    <row r="96" spans="1:18" ht="15" thickBot="1" x14ac:dyDescent="0.35">
      <c r="A96" s="5" t="s">
        <v>10</v>
      </c>
      <c r="B96" s="27"/>
      <c r="C96" s="30">
        <v>-0.67</v>
      </c>
      <c r="D96" s="58">
        <v>-3</v>
      </c>
      <c r="E96" s="30">
        <v>-2.12</v>
      </c>
      <c r="F96" s="30">
        <v>-6.35</v>
      </c>
      <c r="G96" s="30">
        <v>-1.24</v>
      </c>
      <c r="H96" s="30">
        <v>-3.66</v>
      </c>
      <c r="I96" s="30">
        <v>-5.76</v>
      </c>
      <c r="J96" s="30">
        <v>-6.13</v>
      </c>
      <c r="K96" s="30">
        <v>-1.26</v>
      </c>
      <c r="L96" s="92">
        <v>1.3</v>
      </c>
      <c r="M96" s="29">
        <v>-10.26</v>
      </c>
      <c r="N96" s="30">
        <v>-1.01</v>
      </c>
      <c r="O96" s="30">
        <v>-3.75</v>
      </c>
      <c r="P96" s="58">
        <f t="shared" si="21"/>
        <v>-0.40103122314523065</v>
      </c>
      <c r="Q96" s="58">
        <f t="shared" si="21"/>
        <v>0.12079378774805867</v>
      </c>
      <c r="R96" s="53">
        <f t="shared" si="22"/>
        <v>-36.606329897658156</v>
      </c>
    </row>
    <row r="97" spans="1:18" ht="15" thickBot="1" x14ac:dyDescent="0.35">
      <c r="A97" s="14" t="s">
        <v>11</v>
      </c>
      <c r="B97" s="23"/>
      <c r="C97" s="31">
        <v>-0.25</v>
      </c>
      <c r="D97" s="31">
        <v>-6.03</v>
      </c>
      <c r="E97" s="90">
        <v>-3.5</v>
      </c>
      <c r="F97" s="31">
        <v>-3.64</v>
      </c>
      <c r="G97" s="32">
        <v>-0.01</v>
      </c>
      <c r="H97" s="31">
        <v>-3.14</v>
      </c>
      <c r="I97" s="33">
        <v>-6.92</v>
      </c>
      <c r="J97" s="31">
        <v>-3.51</v>
      </c>
      <c r="K97" s="31">
        <v>-1.67</v>
      </c>
      <c r="L97" s="31">
        <v>-2.64</v>
      </c>
      <c r="M97" s="31">
        <v>-6.05</v>
      </c>
      <c r="N97" s="31">
        <v>-3.73</v>
      </c>
      <c r="O97" s="31">
        <v>-1.85</v>
      </c>
      <c r="P97" s="90">
        <f t="shared" si="21"/>
        <v>-0.64371553485510913</v>
      </c>
      <c r="Q97" s="90">
        <f t="shared" si="21"/>
        <v>-0.21117105961436405</v>
      </c>
      <c r="R97" s="53">
        <f t="shared" si="22"/>
        <v>-36.123849964614294</v>
      </c>
    </row>
    <row r="98" spans="1:18" ht="15" thickBot="1" x14ac:dyDescent="0.35">
      <c r="A98" s="5" t="s">
        <v>12</v>
      </c>
      <c r="B98" s="27"/>
      <c r="C98" s="30">
        <v>-0.91</v>
      </c>
      <c r="D98" s="30">
        <v>2.5099999999999998</v>
      </c>
      <c r="E98" s="58">
        <v>-7</v>
      </c>
      <c r="F98" s="30">
        <v>-0.33</v>
      </c>
      <c r="G98" s="30">
        <v>-1.45</v>
      </c>
      <c r="H98" s="30">
        <v>-2.96</v>
      </c>
      <c r="I98" s="30">
        <v>-6.96</v>
      </c>
      <c r="J98" s="30">
        <v>-2.35</v>
      </c>
      <c r="K98" s="124">
        <v>2.74</v>
      </c>
      <c r="L98" s="30">
        <v>-1.02</v>
      </c>
      <c r="M98" s="29">
        <v>-8.5399999999999991</v>
      </c>
      <c r="N98" s="30">
        <v>-4.95</v>
      </c>
      <c r="O98" s="30">
        <v>2.61</v>
      </c>
      <c r="P98" s="58">
        <f t="shared" si="21"/>
        <v>-4.7496097033745643</v>
      </c>
      <c r="Q98" s="92">
        <f t="shared" si="21"/>
        <v>4.0597617096387824</v>
      </c>
      <c r="R98" s="53">
        <f t="shared" si="22"/>
        <v>-26.455780797505014</v>
      </c>
    </row>
    <row r="99" spans="1:18" ht="15" thickBot="1" x14ac:dyDescent="0.35">
      <c r="A99" s="5" t="s">
        <v>13</v>
      </c>
      <c r="B99" s="27"/>
      <c r="C99" s="30">
        <v>-1.55</v>
      </c>
      <c r="D99" s="30">
        <v>-6.2</v>
      </c>
      <c r="E99" s="30">
        <v>-3.63</v>
      </c>
      <c r="F99" s="30">
        <v>-6.91</v>
      </c>
      <c r="G99" s="124">
        <v>3.38</v>
      </c>
      <c r="H99" s="30">
        <v>-0.22</v>
      </c>
      <c r="I99" s="58">
        <v>-7.3</v>
      </c>
      <c r="J99" s="30">
        <v>-7.19</v>
      </c>
      <c r="K99" s="30">
        <v>-5.24</v>
      </c>
      <c r="L99" s="30">
        <v>-1.96</v>
      </c>
      <c r="M99" s="29">
        <v>-17.260000000000002</v>
      </c>
      <c r="N99" s="30">
        <v>1.65</v>
      </c>
      <c r="O99" s="30">
        <v>-6</v>
      </c>
      <c r="P99" s="58">
        <f t="shared" si="21"/>
        <v>1.1957484499557132</v>
      </c>
      <c r="Q99" s="92">
        <f t="shared" si="21"/>
        <v>4.2450765864332602</v>
      </c>
      <c r="R99" s="53">
        <f t="shared" si="22"/>
        <v>-43.027983735948339</v>
      </c>
    </row>
    <row r="100" spans="1:18" ht="15" thickBot="1" x14ac:dyDescent="0.35">
      <c r="A100" s="5" t="s">
        <v>14</v>
      </c>
      <c r="B100" s="27"/>
      <c r="C100" s="30">
        <v>3.56</v>
      </c>
      <c r="D100" s="30">
        <v>-2.4</v>
      </c>
      <c r="E100" s="30">
        <v>-9.61</v>
      </c>
      <c r="F100" s="30">
        <v>-5.05</v>
      </c>
      <c r="G100" s="28">
        <v>5.05</v>
      </c>
      <c r="H100" s="30">
        <v>-5.65</v>
      </c>
      <c r="I100" s="30">
        <v>-3.22</v>
      </c>
      <c r="J100" s="30">
        <v>-4.3600000000000003</v>
      </c>
      <c r="K100" s="30">
        <v>1.68</v>
      </c>
      <c r="L100" s="30">
        <v>-2.87</v>
      </c>
      <c r="M100" s="29">
        <v>-16.11</v>
      </c>
      <c r="N100" s="30">
        <v>1.22</v>
      </c>
      <c r="O100" s="30">
        <v>-2.29</v>
      </c>
      <c r="P100" s="58">
        <f t="shared" si="21"/>
        <v>-1.6414607156030985</v>
      </c>
      <c r="Q100" s="58">
        <f t="shared" si="21"/>
        <v>-2.7751734483405213</v>
      </c>
      <c r="R100" s="53">
        <f t="shared" si="22"/>
        <v>-37.65031265031265</v>
      </c>
    </row>
    <row r="101" spans="1:18" ht="15" thickBot="1" x14ac:dyDescent="0.35">
      <c r="A101" s="5" t="s">
        <v>15</v>
      </c>
      <c r="B101" s="27"/>
      <c r="C101" s="30">
        <v>-1.38</v>
      </c>
      <c r="D101" s="30">
        <v>-3.69</v>
      </c>
      <c r="E101" s="28">
        <v>5.08</v>
      </c>
      <c r="F101" s="30">
        <v>-1.03</v>
      </c>
      <c r="G101" s="30">
        <v>-3.91</v>
      </c>
      <c r="H101" s="30">
        <v>-5.05</v>
      </c>
      <c r="I101" s="30">
        <v>-6.81</v>
      </c>
      <c r="J101" s="30">
        <v>1.63</v>
      </c>
      <c r="K101" s="30">
        <v>-1.33</v>
      </c>
      <c r="L101" s="58">
        <v>-3.3</v>
      </c>
      <c r="M101" s="29">
        <v>-11.7</v>
      </c>
      <c r="N101" s="30">
        <v>-6.64</v>
      </c>
      <c r="O101" s="30">
        <v>-7.12</v>
      </c>
      <c r="P101" s="58">
        <f t="shared" si="21"/>
        <v>-1.758220408956239</v>
      </c>
      <c r="Q101" s="58">
        <f t="shared" si="21"/>
        <v>-1.4238394225540119</v>
      </c>
      <c r="R101" s="53">
        <f t="shared" si="22"/>
        <v>-39.62269864341085</v>
      </c>
    </row>
    <row r="102" spans="1:18" ht="15" thickBot="1" x14ac:dyDescent="0.35">
      <c r="A102" s="14" t="s">
        <v>16</v>
      </c>
      <c r="B102" s="23"/>
      <c r="C102" s="31">
        <v>-0.63</v>
      </c>
      <c r="D102" s="31">
        <v>-1.64</v>
      </c>
      <c r="E102" s="31">
        <v>-1.43</v>
      </c>
      <c r="F102" s="31">
        <v>-1.61</v>
      </c>
      <c r="G102" s="31">
        <v>-1.71</v>
      </c>
      <c r="H102" s="31">
        <v>-4.16</v>
      </c>
      <c r="I102" s="31">
        <v>-6.46</v>
      </c>
      <c r="J102" s="31">
        <v>-0.93</v>
      </c>
      <c r="K102" s="126">
        <v>0.14000000000000001</v>
      </c>
      <c r="L102" s="31">
        <v>-2.42</v>
      </c>
      <c r="M102" s="33">
        <v>-11.44</v>
      </c>
      <c r="N102" s="31">
        <v>-4.76</v>
      </c>
      <c r="O102" s="31">
        <v>-3.08</v>
      </c>
      <c r="P102" s="90">
        <f t="shared" si="21"/>
        <v>-2.704627918883423</v>
      </c>
      <c r="Q102" s="125">
        <f t="shared" si="21"/>
        <v>0.69781275738995152</v>
      </c>
      <c r="R102" s="53">
        <f t="shared" si="22"/>
        <v>-35.242621310655323</v>
      </c>
    </row>
    <row r="103" spans="1:18" ht="15" thickBot="1" x14ac:dyDescent="0.35">
      <c r="A103" s="5" t="s">
        <v>17</v>
      </c>
      <c r="B103" s="27"/>
      <c r="C103" s="30">
        <v>-1.42</v>
      </c>
      <c r="D103" s="30">
        <v>-3.8</v>
      </c>
      <c r="E103" s="30">
        <v>-5.85</v>
      </c>
      <c r="F103" s="30">
        <v>-3.28</v>
      </c>
      <c r="G103" s="30">
        <v>-3.1</v>
      </c>
      <c r="H103" s="30">
        <v>-8.83</v>
      </c>
      <c r="I103" s="58">
        <v>-6.4</v>
      </c>
      <c r="J103" s="30">
        <v>-3.22</v>
      </c>
      <c r="K103" s="28">
        <v>6.38</v>
      </c>
      <c r="L103" s="58">
        <v>-1</v>
      </c>
      <c r="M103" s="29">
        <v>-9.5399999999999991</v>
      </c>
      <c r="N103" s="30">
        <v>-1.85</v>
      </c>
      <c r="O103" s="30">
        <v>-4.83</v>
      </c>
      <c r="P103" s="58">
        <f t="shared" si="21"/>
        <v>-6.1825605132691743</v>
      </c>
      <c r="Q103" s="58">
        <f t="shared" si="21"/>
        <v>-5.5952751010258002</v>
      </c>
      <c r="R103" s="53">
        <f t="shared" si="22"/>
        <v>-45.514890563329743</v>
      </c>
    </row>
    <row r="104" spans="1:18" ht="15" thickBot="1" x14ac:dyDescent="0.35">
      <c r="A104" s="5" t="s">
        <v>18</v>
      </c>
      <c r="B104" s="27"/>
      <c r="C104" s="30">
        <v>-15.1</v>
      </c>
      <c r="D104" s="30">
        <v>-15.28</v>
      </c>
      <c r="E104" s="29">
        <v>-23.55</v>
      </c>
      <c r="F104" s="30">
        <v>-2.82</v>
      </c>
      <c r="G104" s="30">
        <v>0.91</v>
      </c>
      <c r="H104" s="30">
        <v>-8.08</v>
      </c>
      <c r="I104" s="30">
        <v>12.7</v>
      </c>
      <c r="J104" s="30">
        <v>-8.15</v>
      </c>
      <c r="K104" s="28">
        <v>23.96</v>
      </c>
      <c r="L104" s="30">
        <v>-2.74</v>
      </c>
      <c r="M104" s="30">
        <v>-9.08</v>
      </c>
      <c r="N104" s="30">
        <v>-12.74</v>
      </c>
      <c r="O104" s="30">
        <v>0.79</v>
      </c>
      <c r="P104" s="58">
        <f t="shared" si="21"/>
        <v>-9.7847358121330714</v>
      </c>
      <c r="Q104" s="58">
        <f t="shared" si="21"/>
        <v>3.9045553145336225</v>
      </c>
      <c r="R104" s="53">
        <f t="shared" si="22"/>
        <v>-53.630203291384312</v>
      </c>
    </row>
    <row r="105" spans="1:18" ht="15" thickBot="1" x14ac:dyDescent="0.35">
      <c r="A105" s="5" t="s">
        <v>19</v>
      </c>
      <c r="B105" s="27"/>
      <c r="C105" s="28">
        <v>18.649999999999999</v>
      </c>
      <c r="D105" s="30">
        <v>-6.92</v>
      </c>
      <c r="E105" s="29">
        <v>-10.24</v>
      </c>
      <c r="F105" s="30">
        <v>12.6</v>
      </c>
      <c r="G105" s="30">
        <v>-4.6900000000000004</v>
      </c>
      <c r="H105" s="30">
        <v>2.83</v>
      </c>
      <c r="I105" s="30">
        <v>2.23</v>
      </c>
      <c r="J105" s="30">
        <v>1.87</v>
      </c>
      <c r="K105" s="30">
        <v>-5.24</v>
      </c>
      <c r="L105" s="30">
        <v>-8.1199999999999992</v>
      </c>
      <c r="M105" s="30">
        <v>-5.15</v>
      </c>
      <c r="N105" s="30">
        <v>-6.14</v>
      </c>
      <c r="O105" s="30">
        <v>0.87</v>
      </c>
      <c r="P105" s="58">
        <f t="shared" si="21"/>
        <v>-0.7732520148115879</v>
      </c>
      <c r="Q105" s="58">
        <f t="shared" si="21"/>
        <v>7.3427724728350352</v>
      </c>
      <c r="R105" s="53">
        <f t="shared" si="22"/>
        <v>-5.1314385488408183</v>
      </c>
    </row>
    <row r="106" spans="1:18" ht="15" thickBot="1" x14ac:dyDescent="0.35">
      <c r="A106" s="5" t="s">
        <v>20</v>
      </c>
      <c r="B106" s="27"/>
      <c r="C106" s="30">
        <v>3.24</v>
      </c>
      <c r="D106" s="30">
        <v>-4.51</v>
      </c>
      <c r="E106" s="30">
        <v>-4.5599999999999996</v>
      </c>
      <c r="F106" s="28">
        <v>6.74</v>
      </c>
      <c r="G106" s="30">
        <v>3.1</v>
      </c>
      <c r="H106" s="30">
        <v>1.67</v>
      </c>
      <c r="I106" s="30">
        <v>2.11</v>
      </c>
      <c r="J106" s="30">
        <v>6.55</v>
      </c>
      <c r="K106" s="30">
        <v>-2.6</v>
      </c>
      <c r="L106" s="30">
        <v>-3.03</v>
      </c>
      <c r="M106" s="29">
        <v>-14.99</v>
      </c>
      <c r="N106" s="30">
        <v>-0.83</v>
      </c>
      <c r="O106" s="30">
        <v>-6.89</v>
      </c>
      <c r="P106" s="58">
        <f t="shared" si="21"/>
        <v>0.26318559848405099</v>
      </c>
      <c r="Q106" s="58">
        <f t="shared" si="21"/>
        <v>3.4649307013859723</v>
      </c>
      <c r="R106" s="53">
        <f t="shared" si="22"/>
        <v>-11.923489452985342</v>
      </c>
    </row>
    <row r="107" spans="1:18" ht="15" thickBot="1" x14ac:dyDescent="0.35">
      <c r="A107" s="5" t="s">
        <v>21</v>
      </c>
      <c r="B107" s="27"/>
      <c r="C107" s="30">
        <v>0.77</v>
      </c>
      <c r="D107" s="30">
        <v>-3.27</v>
      </c>
      <c r="E107" s="30">
        <v>-5.97</v>
      </c>
      <c r="F107" s="30">
        <v>6.47</v>
      </c>
      <c r="G107" s="30">
        <v>3.6</v>
      </c>
      <c r="H107" s="30">
        <v>-2.2799999999999998</v>
      </c>
      <c r="I107" s="30">
        <v>6</v>
      </c>
      <c r="J107" s="30">
        <v>-1.26</v>
      </c>
      <c r="K107" s="28">
        <v>21.76</v>
      </c>
      <c r="L107" s="30">
        <v>-8.11</v>
      </c>
      <c r="M107" s="29">
        <v>-9.9600000000000009</v>
      </c>
      <c r="N107" s="30">
        <v>-6.43</v>
      </c>
      <c r="O107" s="30">
        <v>5.41</v>
      </c>
      <c r="P107" s="58">
        <f t="shared" si="21"/>
        <v>0</v>
      </c>
      <c r="Q107" s="58">
        <f t="shared" si="21"/>
        <v>0.96153846153846156</v>
      </c>
      <c r="R107" s="53">
        <f t="shared" si="22"/>
        <v>3.7321624588364433</v>
      </c>
    </row>
    <row r="108" spans="1:18" ht="15" thickBot="1" x14ac:dyDescent="0.35">
      <c r="A108" s="5" t="s">
        <v>22</v>
      </c>
      <c r="B108" s="27"/>
      <c r="C108" s="28">
        <v>7.22</v>
      </c>
      <c r="D108" s="30">
        <v>-6.06</v>
      </c>
      <c r="E108" s="58">
        <v>-8.3000000000000007</v>
      </c>
      <c r="F108" s="30">
        <v>-3.26</v>
      </c>
      <c r="G108" s="30">
        <v>-5.2</v>
      </c>
      <c r="H108" s="30">
        <v>-5.14</v>
      </c>
      <c r="I108" s="30">
        <v>-4.88</v>
      </c>
      <c r="J108" s="30">
        <v>3.07</v>
      </c>
      <c r="K108" s="30">
        <v>-2.29</v>
      </c>
      <c r="L108" s="29">
        <v>-11.52</v>
      </c>
      <c r="M108" s="30">
        <v>-7.26</v>
      </c>
      <c r="N108" s="30">
        <v>0.04</v>
      </c>
      <c r="O108" s="30">
        <v>-4.1100000000000003</v>
      </c>
      <c r="P108" s="58">
        <f t="shared" si="21"/>
        <v>2.7830011282437006</v>
      </c>
      <c r="Q108" s="58">
        <f t="shared" si="21"/>
        <v>4.3175997072813752</v>
      </c>
      <c r="R108" s="53">
        <f t="shared" si="22"/>
        <v>-35.027347310847766</v>
      </c>
    </row>
    <row r="109" spans="1:18" ht="15" thickBot="1" x14ac:dyDescent="0.35">
      <c r="A109" s="5" t="s">
        <v>23</v>
      </c>
      <c r="B109" s="27"/>
      <c r="C109" s="58">
        <v>2.7</v>
      </c>
      <c r="D109" s="30">
        <v>-6.69</v>
      </c>
      <c r="E109" s="30">
        <v>-6.33</v>
      </c>
      <c r="F109" s="28">
        <v>4.34</v>
      </c>
      <c r="G109" s="30">
        <v>-1.45</v>
      </c>
      <c r="H109" s="30">
        <v>-0.21</v>
      </c>
      <c r="I109" s="30">
        <v>1.23</v>
      </c>
      <c r="J109" s="30">
        <v>-2.11</v>
      </c>
      <c r="K109" s="58">
        <v>1.5</v>
      </c>
      <c r="L109" s="30">
        <v>-6.82</v>
      </c>
      <c r="M109" s="29">
        <v>-11.24</v>
      </c>
      <c r="N109" s="30">
        <v>0.28000000000000003</v>
      </c>
      <c r="O109" s="30">
        <v>-3.87</v>
      </c>
      <c r="P109" s="58">
        <f t="shared" si="21"/>
        <v>-4.4166813302833008</v>
      </c>
      <c r="Q109" s="58">
        <f t="shared" si="21"/>
        <v>1.8685567010309279</v>
      </c>
      <c r="R109" s="53">
        <f t="shared" si="22"/>
        <v>-28.08499577620378</v>
      </c>
    </row>
    <row r="110" spans="1:18" ht="15" thickBot="1" x14ac:dyDescent="0.35">
      <c r="A110" s="5" t="s">
        <v>24</v>
      </c>
      <c r="B110" s="27"/>
      <c r="C110" s="30">
        <v>5.75</v>
      </c>
      <c r="D110" s="30">
        <v>-8.2100000000000009</v>
      </c>
      <c r="E110" s="28">
        <v>6.25</v>
      </c>
      <c r="F110" s="30">
        <v>-2.13</v>
      </c>
      <c r="G110" s="30">
        <v>-1.08</v>
      </c>
      <c r="H110" s="29">
        <v>-10.99</v>
      </c>
      <c r="I110" s="30">
        <v>-1.63</v>
      </c>
      <c r="J110" s="30">
        <v>5.83</v>
      </c>
      <c r="K110" s="30">
        <v>-9.84</v>
      </c>
      <c r="L110" s="30">
        <v>-10.01</v>
      </c>
      <c r="M110" s="30">
        <v>-8.27</v>
      </c>
      <c r="N110" s="30">
        <v>5.53</v>
      </c>
      <c r="O110" s="30">
        <v>-4.6900000000000004</v>
      </c>
      <c r="P110" s="58">
        <f t="shared" si="21"/>
        <v>1.2886597938144329</v>
      </c>
      <c r="Q110" s="58">
        <f t="shared" si="21"/>
        <v>-0.81990387333898784</v>
      </c>
      <c r="R110" s="53">
        <f t="shared" si="22"/>
        <v>-30.424434748115825</v>
      </c>
    </row>
    <row r="111" spans="1:18" ht="23.4" thickBot="1" x14ac:dyDescent="0.35">
      <c r="A111" s="17" t="s">
        <v>25</v>
      </c>
      <c r="B111" s="23"/>
      <c r="C111" s="32">
        <v>5.72</v>
      </c>
      <c r="D111" s="31">
        <v>-6.19</v>
      </c>
      <c r="E111" s="90">
        <v>-6</v>
      </c>
      <c r="F111" s="31">
        <v>4.4400000000000004</v>
      </c>
      <c r="G111" s="31">
        <v>-1.47</v>
      </c>
      <c r="H111" s="31">
        <v>-1.45</v>
      </c>
      <c r="I111" s="31">
        <v>0.54</v>
      </c>
      <c r="J111" s="31">
        <v>1.71</v>
      </c>
      <c r="K111" s="31">
        <v>-1.34</v>
      </c>
      <c r="L111" s="31">
        <v>-6.26</v>
      </c>
      <c r="M111" s="33">
        <v>-10.210000000000001</v>
      </c>
      <c r="N111" s="31">
        <v>-1.52</v>
      </c>
      <c r="O111" s="90">
        <v>-3.5</v>
      </c>
      <c r="P111" s="90">
        <f t="shared" si="21"/>
        <v>-1.6823294541559137</v>
      </c>
      <c r="Q111" s="90">
        <f t="shared" si="21"/>
        <v>2.8180174826040663</v>
      </c>
      <c r="R111" s="53">
        <f t="shared" si="22"/>
        <v>-22.872162573838096</v>
      </c>
    </row>
    <row r="112" spans="1:18" ht="15" thickBot="1" x14ac:dyDescent="0.35">
      <c r="A112" s="19" t="s">
        <v>26</v>
      </c>
      <c r="B112" s="25"/>
      <c r="C112" s="32">
        <v>0.87</v>
      </c>
      <c r="D112" s="31">
        <v>-4.95</v>
      </c>
      <c r="E112" s="31">
        <v>-3.48</v>
      </c>
      <c r="F112" s="31">
        <v>-1.43</v>
      </c>
      <c r="G112" s="31">
        <v>-0.79</v>
      </c>
      <c r="H112" s="31">
        <v>-3.05</v>
      </c>
      <c r="I112" s="31">
        <v>-5.16</v>
      </c>
      <c r="J112" s="31">
        <v>-1.62</v>
      </c>
      <c r="K112" s="31">
        <v>-1.1200000000000001</v>
      </c>
      <c r="L112" s="31">
        <v>-3.45</v>
      </c>
      <c r="M112" s="33">
        <v>-8.4700000000000006</v>
      </c>
      <c r="N112" s="31">
        <v>-3.49</v>
      </c>
      <c r="O112" s="31">
        <v>-2.5499999999999998</v>
      </c>
      <c r="P112" s="90">
        <f t="shared" si="21"/>
        <v>-1.4076630646609916</v>
      </c>
      <c r="Q112" s="90">
        <f t="shared" si="21"/>
        <v>0.71731819249565998</v>
      </c>
      <c r="R112" s="54">
        <f t="shared" si="22"/>
        <v>-33.184720638540476</v>
      </c>
    </row>
    <row r="113" spans="1:32" x14ac:dyDescent="0.3">
      <c r="A113" s="180" t="s">
        <v>121</v>
      </c>
      <c r="B113" s="180"/>
      <c r="C113" s="180"/>
      <c r="D113" s="180"/>
      <c r="E113" s="180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</row>
    <row r="114" spans="1:32" x14ac:dyDescent="0.3">
      <c r="A114" s="181" t="s">
        <v>46</v>
      </c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</row>
    <row r="117" spans="1:32" ht="15.6" x14ac:dyDescent="0.3">
      <c r="A117" s="182" t="s">
        <v>58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</row>
    <row r="118" spans="1:32" ht="15.6" x14ac:dyDescent="0.3">
      <c r="A118" s="41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</row>
    <row r="119" spans="1:32" ht="16.2" thickBot="1" x14ac:dyDescent="0.35">
      <c r="A119" s="43" t="s">
        <v>48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T119" s="171" t="s">
        <v>76</v>
      </c>
      <c r="U119" s="172"/>
      <c r="V119" s="172"/>
      <c r="W119" s="172"/>
      <c r="X119" s="172"/>
      <c r="Y119" s="172"/>
      <c r="Z119" s="171" t="s">
        <v>77</v>
      </c>
      <c r="AA119" s="172"/>
      <c r="AB119" s="172"/>
      <c r="AC119" s="172"/>
      <c r="AD119" s="172"/>
      <c r="AE119" s="172"/>
      <c r="AF119" s="59"/>
    </row>
    <row r="120" spans="1:32" ht="19.2" thickBot="1" x14ac:dyDescent="0.35">
      <c r="A120" s="3" t="s">
        <v>1</v>
      </c>
      <c r="B120" s="4">
        <v>2001</v>
      </c>
      <c r="C120" s="4">
        <v>2002</v>
      </c>
      <c r="D120" s="4">
        <v>2003</v>
      </c>
      <c r="E120" s="4">
        <v>2004</v>
      </c>
      <c r="F120" s="4">
        <v>2005</v>
      </c>
      <c r="G120" s="4">
        <v>2006</v>
      </c>
      <c r="H120" s="4">
        <v>2007</v>
      </c>
      <c r="I120" s="4">
        <v>2008</v>
      </c>
      <c r="J120" s="4">
        <v>2009</v>
      </c>
      <c r="K120" s="4">
        <v>2010</v>
      </c>
      <c r="L120" s="4">
        <v>2011</v>
      </c>
      <c r="M120" s="4">
        <v>2012</v>
      </c>
      <c r="N120" s="4">
        <v>2013</v>
      </c>
      <c r="O120" s="4">
        <v>2014</v>
      </c>
      <c r="P120" s="4">
        <v>2015</v>
      </c>
      <c r="Q120" s="4">
        <v>2016</v>
      </c>
      <c r="R120" s="4" t="s">
        <v>93</v>
      </c>
      <c r="T120" s="173" t="s">
        <v>65</v>
      </c>
      <c r="U120" s="174"/>
      <c r="V120" s="60" t="s">
        <v>66</v>
      </c>
      <c r="W120" s="72" t="s">
        <v>67</v>
      </c>
      <c r="X120" s="72" t="s">
        <v>68</v>
      </c>
      <c r="Y120" s="73" t="s">
        <v>69</v>
      </c>
      <c r="Z120" s="173" t="s">
        <v>65</v>
      </c>
      <c r="AA120" s="174"/>
      <c r="AB120" s="60" t="s">
        <v>66</v>
      </c>
      <c r="AC120" s="72" t="s">
        <v>67</v>
      </c>
      <c r="AD120" s="72" t="s">
        <v>68</v>
      </c>
      <c r="AE120" s="73" t="s">
        <v>69</v>
      </c>
      <c r="AF120" s="59"/>
    </row>
    <row r="121" spans="1:32" ht="17.399999999999999" thickBot="1" x14ac:dyDescent="0.35">
      <c r="A121" s="5" t="s">
        <v>3</v>
      </c>
      <c r="B121" s="10">
        <v>509</v>
      </c>
      <c r="C121" s="11">
        <v>538</v>
      </c>
      <c r="D121" s="10">
        <v>504</v>
      </c>
      <c r="E121" s="10">
        <v>452</v>
      </c>
      <c r="F121" s="10">
        <v>417</v>
      </c>
      <c r="G121" s="10">
        <v>356</v>
      </c>
      <c r="H121" s="10">
        <v>363</v>
      </c>
      <c r="I121" s="10">
        <v>317</v>
      </c>
      <c r="J121" s="10">
        <v>297</v>
      </c>
      <c r="K121" s="10">
        <v>308</v>
      </c>
      <c r="L121" s="10">
        <v>301</v>
      </c>
      <c r="M121" s="10">
        <v>272</v>
      </c>
      <c r="N121" s="10">
        <v>243</v>
      </c>
      <c r="O121" s="10">
        <v>253</v>
      </c>
      <c r="P121" s="12">
        <v>226</v>
      </c>
      <c r="Q121" s="83">
        <f>'2016 da spss'!C3</f>
        <v>233</v>
      </c>
      <c r="R121" s="6">
        <f>SUM(B121:Q121)</f>
        <v>5589</v>
      </c>
      <c r="T121" s="175" t="s">
        <v>70</v>
      </c>
      <c r="U121" s="63" t="s">
        <v>3</v>
      </c>
      <c r="V121" s="69">
        <v>226</v>
      </c>
      <c r="W121" s="74">
        <v>6.9839307787391842</v>
      </c>
      <c r="X121" s="74">
        <v>6.9839307787391842</v>
      </c>
      <c r="Y121" s="75">
        <v>6.9839307787391842</v>
      </c>
      <c r="Z121" s="175" t="s">
        <v>70</v>
      </c>
      <c r="AA121" s="63" t="s">
        <v>11</v>
      </c>
      <c r="AB121" s="64">
        <v>1522</v>
      </c>
      <c r="AC121" s="74">
        <v>47.03337453646477</v>
      </c>
      <c r="AD121" s="74">
        <v>47.03337453646477</v>
      </c>
      <c r="AE121" s="75">
        <v>47.03337453646477</v>
      </c>
      <c r="AF121" s="59"/>
    </row>
    <row r="122" spans="1:32" ht="25.8" thickBot="1" x14ac:dyDescent="0.35">
      <c r="A122" s="5" t="s">
        <v>4</v>
      </c>
      <c r="B122" s="10">
        <v>15</v>
      </c>
      <c r="C122" s="11">
        <v>17</v>
      </c>
      <c r="D122" s="10">
        <v>16</v>
      </c>
      <c r="E122" s="11">
        <v>17</v>
      </c>
      <c r="F122" s="10">
        <v>11</v>
      </c>
      <c r="G122" s="12">
        <v>6</v>
      </c>
      <c r="H122" s="10">
        <v>10</v>
      </c>
      <c r="I122" s="10">
        <v>10</v>
      </c>
      <c r="J122" s="10">
        <v>8</v>
      </c>
      <c r="K122" s="10">
        <v>11</v>
      </c>
      <c r="L122" s="10">
        <v>9</v>
      </c>
      <c r="M122" s="10">
        <v>10</v>
      </c>
      <c r="N122" s="84">
        <v>7</v>
      </c>
      <c r="O122" s="10">
        <v>13</v>
      </c>
      <c r="P122" s="12">
        <v>6</v>
      </c>
      <c r="Q122" s="84">
        <f>'2016 da spss'!C4</f>
        <v>3</v>
      </c>
      <c r="R122" s="6">
        <f t="shared" ref="R122:R142" si="23">SUM(B122:Q122)</f>
        <v>169</v>
      </c>
      <c r="T122" s="176"/>
      <c r="U122" s="65" t="s">
        <v>71</v>
      </c>
      <c r="V122" s="70">
        <v>6</v>
      </c>
      <c r="W122" s="76">
        <v>0.18541409147095178</v>
      </c>
      <c r="X122" s="76">
        <v>0.18541409147095178</v>
      </c>
      <c r="Y122" s="77">
        <v>7.1693448702101357</v>
      </c>
      <c r="Z122" s="176"/>
      <c r="AA122" s="65" t="s">
        <v>16</v>
      </c>
      <c r="AB122" s="66">
        <v>744</v>
      </c>
      <c r="AC122" s="76">
        <v>22.991347342398022</v>
      </c>
      <c r="AD122" s="76">
        <v>22.991347342398022</v>
      </c>
      <c r="AE122" s="77">
        <v>70.024721878862792</v>
      </c>
      <c r="AF122" s="59"/>
    </row>
    <row r="123" spans="1:32" ht="25.8" thickBot="1" x14ac:dyDescent="0.35">
      <c r="A123" s="5" t="s">
        <v>5</v>
      </c>
      <c r="B123" s="11">
        <v>978</v>
      </c>
      <c r="C123" s="10">
        <v>963</v>
      </c>
      <c r="D123" s="10">
        <v>907</v>
      </c>
      <c r="E123" s="10">
        <v>798</v>
      </c>
      <c r="F123" s="10">
        <v>747</v>
      </c>
      <c r="G123" s="10">
        <v>816</v>
      </c>
      <c r="H123" s="10">
        <v>728</v>
      </c>
      <c r="I123" s="10">
        <v>630</v>
      </c>
      <c r="J123" s="10">
        <v>570</v>
      </c>
      <c r="K123" s="10">
        <v>540</v>
      </c>
      <c r="L123" s="10">
        <v>499</v>
      </c>
      <c r="M123" s="10">
        <v>524</v>
      </c>
      <c r="N123" s="84">
        <v>419</v>
      </c>
      <c r="O123" s="10">
        <v>428</v>
      </c>
      <c r="P123" s="10">
        <v>453</v>
      </c>
      <c r="Q123" s="9">
        <f>'2016 da spss'!C5</f>
        <v>407</v>
      </c>
      <c r="R123" s="6">
        <f t="shared" si="23"/>
        <v>10407</v>
      </c>
      <c r="T123" s="176"/>
      <c r="U123" s="65" t="s">
        <v>5</v>
      </c>
      <c r="V123" s="70">
        <v>453</v>
      </c>
      <c r="W123" s="76">
        <v>13.99876390605686</v>
      </c>
      <c r="X123" s="76">
        <v>13.99876390605686</v>
      </c>
      <c r="Y123" s="77">
        <v>21.168108776266997</v>
      </c>
      <c r="Z123" s="176"/>
      <c r="AA123" s="65" t="s">
        <v>74</v>
      </c>
      <c r="AB123" s="66">
        <v>970</v>
      </c>
      <c r="AC123" s="76">
        <v>29.975278121137208</v>
      </c>
      <c r="AD123" s="76">
        <v>29.975278121137208</v>
      </c>
      <c r="AE123" s="77">
        <v>100</v>
      </c>
      <c r="AF123" s="59"/>
    </row>
    <row r="124" spans="1:32" ht="17.399999999999999" thickBot="1" x14ac:dyDescent="0.35">
      <c r="A124" s="5" t="s">
        <v>6</v>
      </c>
      <c r="B124" s="11">
        <v>124</v>
      </c>
      <c r="C124" s="10">
        <v>114</v>
      </c>
      <c r="D124" s="10">
        <v>120</v>
      </c>
      <c r="E124" s="10">
        <v>114</v>
      </c>
      <c r="F124" s="10">
        <v>107</v>
      </c>
      <c r="G124" s="10">
        <v>86</v>
      </c>
      <c r="H124" s="10">
        <v>81</v>
      </c>
      <c r="I124" s="10">
        <v>63</v>
      </c>
      <c r="J124" s="10">
        <v>57</v>
      </c>
      <c r="K124" s="12">
        <v>55</v>
      </c>
      <c r="L124" s="12">
        <v>55</v>
      </c>
      <c r="M124" s="10">
        <v>68</v>
      </c>
      <c r="N124" s="12">
        <v>55</v>
      </c>
      <c r="O124" s="10">
        <v>58</v>
      </c>
      <c r="P124" s="10">
        <v>69</v>
      </c>
      <c r="Q124" s="83">
        <f>'2016 da spss'!C6</f>
        <v>66</v>
      </c>
      <c r="R124" s="6">
        <f t="shared" si="23"/>
        <v>1292</v>
      </c>
      <c r="T124" s="176"/>
      <c r="U124" s="65" t="s">
        <v>6</v>
      </c>
      <c r="V124" s="70">
        <v>69</v>
      </c>
      <c r="W124" s="76">
        <v>2.1322620519159456</v>
      </c>
      <c r="X124" s="76">
        <v>2.1322620519159456</v>
      </c>
      <c r="Y124" s="77">
        <v>23.300370828182942</v>
      </c>
      <c r="Z124" s="177"/>
      <c r="AA124" s="67" t="s">
        <v>26</v>
      </c>
      <c r="AB124" s="68">
        <v>3236</v>
      </c>
      <c r="AC124" s="78">
        <v>100</v>
      </c>
      <c r="AD124" s="78">
        <v>100</v>
      </c>
      <c r="AE124" s="79"/>
      <c r="AF124" s="59"/>
    </row>
    <row r="125" spans="1:32" ht="15" thickBot="1" x14ac:dyDescent="0.35">
      <c r="A125" s="5" t="s">
        <v>7</v>
      </c>
      <c r="B125" s="11">
        <v>646</v>
      </c>
      <c r="C125" s="10">
        <v>596</v>
      </c>
      <c r="D125" s="10">
        <v>631</v>
      </c>
      <c r="E125" s="10">
        <v>511</v>
      </c>
      <c r="F125" s="10">
        <v>513</v>
      </c>
      <c r="G125" s="10">
        <v>511</v>
      </c>
      <c r="H125" s="10">
        <v>493</v>
      </c>
      <c r="I125" s="10">
        <v>420</v>
      </c>
      <c r="J125" s="10">
        <v>325</v>
      </c>
      <c r="K125" s="10">
        <v>369</v>
      </c>
      <c r="L125" s="10">
        <v>352</v>
      </c>
      <c r="M125" s="10">
        <v>344</v>
      </c>
      <c r="N125" s="12">
        <v>286</v>
      </c>
      <c r="O125" s="10">
        <v>306</v>
      </c>
      <c r="P125" s="10">
        <v>303</v>
      </c>
      <c r="Q125" s="83">
        <f>'2016 da spss'!C7</f>
        <v>331</v>
      </c>
      <c r="R125" s="6">
        <f t="shared" si="23"/>
        <v>6937</v>
      </c>
      <c r="T125" s="176"/>
      <c r="U125" s="65" t="s">
        <v>7</v>
      </c>
      <c r="V125" s="70">
        <v>303</v>
      </c>
      <c r="W125" s="76">
        <v>9.363411619283065</v>
      </c>
      <c r="X125" s="76">
        <v>9.363411619283065</v>
      </c>
      <c r="Y125" s="77">
        <v>32.663782447466005</v>
      </c>
      <c r="Z125" s="59"/>
    </row>
    <row r="126" spans="1:32" ht="17.399999999999999" thickBot="1" x14ac:dyDescent="0.35">
      <c r="A126" s="5" t="s">
        <v>8</v>
      </c>
      <c r="B126" s="11">
        <v>196</v>
      </c>
      <c r="C126" s="10">
        <v>189</v>
      </c>
      <c r="D126" s="10">
        <v>171</v>
      </c>
      <c r="E126" s="10">
        <v>141</v>
      </c>
      <c r="F126" s="10">
        <v>153</v>
      </c>
      <c r="G126" s="10">
        <v>134</v>
      </c>
      <c r="H126" s="10">
        <v>121</v>
      </c>
      <c r="I126" s="10">
        <v>105</v>
      </c>
      <c r="J126" s="10">
        <v>112</v>
      </c>
      <c r="K126" s="10">
        <v>97</v>
      </c>
      <c r="L126" s="10">
        <v>78</v>
      </c>
      <c r="M126" s="10">
        <v>77</v>
      </c>
      <c r="N126" s="84">
        <v>80</v>
      </c>
      <c r="O126" s="10">
        <v>94</v>
      </c>
      <c r="P126" s="84">
        <v>67</v>
      </c>
      <c r="Q126" s="9">
        <f>'2016 da spss'!C8</f>
        <v>65</v>
      </c>
      <c r="R126" s="6">
        <f t="shared" si="23"/>
        <v>1880</v>
      </c>
      <c r="T126" s="176"/>
      <c r="U126" s="65" t="s">
        <v>8</v>
      </c>
      <c r="V126" s="70">
        <v>67</v>
      </c>
      <c r="W126" s="76">
        <v>2.0704573547589615</v>
      </c>
      <c r="X126" s="76">
        <v>2.0704573547589615</v>
      </c>
      <c r="Y126" s="77">
        <v>34.73423980222497</v>
      </c>
      <c r="Z126" s="59"/>
    </row>
    <row r="127" spans="1:32" ht="15" thickBot="1" x14ac:dyDescent="0.35">
      <c r="A127" s="5" t="s">
        <v>9</v>
      </c>
      <c r="B127" s="11">
        <v>160</v>
      </c>
      <c r="C127" s="10">
        <v>139</v>
      </c>
      <c r="D127" s="10">
        <v>120</v>
      </c>
      <c r="E127" s="10">
        <v>122</v>
      </c>
      <c r="F127" s="10">
        <v>102</v>
      </c>
      <c r="G127" s="10">
        <v>108</v>
      </c>
      <c r="H127" s="10">
        <v>88</v>
      </c>
      <c r="I127" s="10">
        <v>82</v>
      </c>
      <c r="J127" s="10">
        <v>74</v>
      </c>
      <c r="K127" s="10">
        <v>82</v>
      </c>
      <c r="L127" s="10">
        <v>74</v>
      </c>
      <c r="M127" s="10">
        <v>85</v>
      </c>
      <c r="N127" s="10">
        <v>76</v>
      </c>
      <c r="O127" s="12">
        <v>56</v>
      </c>
      <c r="P127" s="84">
        <v>83</v>
      </c>
      <c r="Q127" s="83">
        <f>'2016 da spss'!C9</f>
        <v>58</v>
      </c>
      <c r="R127" s="6">
        <f t="shared" si="23"/>
        <v>1509</v>
      </c>
      <c r="T127" s="176"/>
      <c r="U127" s="65" t="s">
        <v>9</v>
      </c>
      <c r="V127" s="70">
        <v>83</v>
      </c>
      <c r="W127" s="76">
        <v>2.5648949320148331</v>
      </c>
      <c r="X127" s="76">
        <v>2.5648949320148331</v>
      </c>
      <c r="Y127" s="77">
        <v>37.2991347342398</v>
      </c>
      <c r="Z127" s="59"/>
    </row>
    <row r="128" spans="1:32" ht="17.399999999999999" thickBot="1" x14ac:dyDescent="0.35">
      <c r="A128" s="5" t="s">
        <v>10</v>
      </c>
      <c r="B128" s="11">
        <v>746</v>
      </c>
      <c r="C128" s="10">
        <v>718</v>
      </c>
      <c r="D128" s="10">
        <v>704</v>
      </c>
      <c r="E128" s="10">
        <v>616</v>
      </c>
      <c r="F128" s="10">
        <v>585</v>
      </c>
      <c r="G128" s="10">
        <v>506</v>
      </c>
      <c r="H128" s="10">
        <v>484</v>
      </c>
      <c r="I128" s="10">
        <v>490</v>
      </c>
      <c r="J128" s="10">
        <v>396</v>
      </c>
      <c r="K128" s="10">
        <v>383</v>
      </c>
      <c r="L128" s="10">
        <v>382</v>
      </c>
      <c r="M128" s="10">
        <v>362</v>
      </c>
      <c r="N128" s="10">
        <v>330</v>
      </c>
      <c r="O128" s="84">
        <v>313</v>
      </c>
      <c r="P128" s="84">
        <v>315</v>
      </c>
      <c r="Q128" s="9">
        <f>'2016 da spss'!C10</f>
        <v>296</v>
      </c>
      <c r="R128" s="6">
        <f t="shared" si="23"/>
        <v>7626</v>
      </c>
      <c r="T128" s="176"/>
      <c r="U128" s="65" t="s">
        <v>10</v>
      </c>
      <c r="V128" s="70">
        <v>315</v>
      </c>
      <c r="W128" s="76">
        <v>9.7342398022249697</v>
      </c>
      <c r="X128" s="76">
        <v>9.7342398022249697</v>
      </c>
      <c r="Y128" s="77">
        <v>47.03337453646477</v>
      </c>
      <c r="Z128" s="59"/>
    </row>
    <row r="129" spans="1:26" ht="15" thickBot="1" x14ac:dyDescent="0.35">
      <c r="A129" s="14" t="s">
        <v>11</v>
      </c>
      <c r="B129" s="34">
        <v>3374</v>
      </c>
      <c r="C129" s="15">
        <v>3274</v>
      </c>
      <c r="D129" s="15">
        <v>3173</v>
      </c>
      <c r="E129" s="15">
        <v>2771</v>
      </c>
      <c r="F129" s="15">
        <v>2635</v>
      </c>
      <c r="G129" s="15">
        <v>2523</v>
      </c>
      <c r="H129" s="15">
        <v>2368</v>
      </c>
      <c r="I129" s="15">
        <v>2117</v>
      </c>
      <c r="J129" s="15">
        <v>1839</v>
      </c>
      <c r="K129" s="15">
        <v>1845</v>
      </c>
      <c r="L129" s="15">
        <v>1750</v>
      </c>
      <c r="M129" s="15">
        <v>1742</v>
      </c>
      <c r="N129" s="86">
        <v>1496</v>
      </c>
      <c r="O129" s="15">
        <v>1521</v>
      </c>
      <c r="P129" s="15">
        <v>1522</v>
      </c>
      <c r="Q129" s="18">
        <f>SUM(Q121:Q128)</f>
        <v>1459</v>
      </c>
      <c r="R129" s="86">
        <f>SUM(R121:R128)</f>
        <v>35409</v>
      </c>
      <c r="T129" s="176"/>
      <c r="U129" s="65" t="s">
        <v>12</v>
      </c>
      <c r="V129" s="70">
        <v>240</v>
      </c>
      <c r="W129" s="76">
        <v>7.4165636588380721</v>
      </c>
      <c r="X129" s="76">
        <v>7.4165636588380721</v>
      </c>
      <c r="Y129" s="77">
        <v>54.449938195302842</v>
      </c>
      <c r="Z129" s="59"/>
    </row>
    <row r="130" spans="1:26" ht="15" thickBot="1" x14ac:dyDescent="0.35">
      <c r="A130" s="5" t="s">
        <v>12</v>
      </c>
      <c r="B130" s="11">
        <v>474</v>
      </c>
      <c r="C130" s="10">
        <v>445</v>
      </c>
      <c r="D130" s="10">
        <v>399</v>
      </c>
      <c r="E130" s="10">
        <v>377</v>
      </c>
      <c r="F130" s="10">
        <v>338</v>
      </c>
      <c r="G130" s="10">
        <v>338</v>
      </c>
      <c r="H130" s="10">
        <v>303</v>
      </c>
      <c r="I130" s="10">
        <v>282</v>
      </c>
      <c r="J130" s="10">
        <v>265</v>
      </c>
      <c r="K130" s="10">
        <v>289</v>
      </c>
      <c r="L130" s="10">
        <v>260</v>
      </c>
      <c r="M130" s="10">
        <v>246</v>
      </c>
      <c r="N130" s="12">
        <v>216</v>
      </c>
      <c r="O130" s="10">
        <v>241</v>
      </c>
      <c r="P130" s="10">
        <v>240</v>
      </c>
      <c r="Q130" s="83">
        <f>'2016 da spss'!C11</f>
        <v>239</v>
      </c>
      <c r="R130" s="6">
        <f t="shared" si="23"/>
        <v>4952</v>
      </c>
      <c r="T130" s="176"/>
      <c r="U130" s="65" t="s">
        <v>13</v>
      </c>
      <c r="V130" s="70">
        <v>59</v>
      </c>
      <c r="W130" s="76">
        <v>1.823238566131026</v>
      </c>
      <c r="X130" s="76">
        <v>1.823238566131026</v>
      </c>
      <c r="Y130" s="77">
        <v>56.273176761433866</v>
      </c>
      <c r="Z130" s="59"/>
    </row>
    <row r="131" spans="1:26" ht="15" thickBot="1" x14ac:dyDescent="0.35">
      <c r="A131" s="5" t="s">
        <v>13</v>
      </c>
      <c r="B131" s="11">
        <v>115</v>
      </c>
      <c r="C131" s="10">
        <v>105</v>
      </c>
      <c r="D131" s="10">
        <v>110</v>
      </c>
      <c r="E131" s="10">
        <v>99</v>
      </c>
      <c r="F131" s="10">
        <v>87</v>
      </c>
      <c r="G131" s="10">
        <v>99</v>
      </c>
      <c r="H131" s="10">
        <v>86</v>
      </c>
      <c r="I131" s="10">
        <v>79</v>
      </c>
      <c r="J131" s="10">
        <v>70</v>
      </c>
      <c r="K131" s="10">
        <v>74</v>
      </c>
      <c r="L131" s="10">
        <v>59</v>
      </c>
      <c r="M131" s="10">
        <v>48</v>
      </c>
      <c r="N131" s="10">
        <v>57</v>
      </c>
      <c r="O131" s="84">
        <v>45</v>
      </c>
      <c r="P131" s="84">
        <v>59</v>
      </c>
      <c r="Q131" s="9">
        <f>'2016 da spss'!C12</f>
        <v>33</v>
      </c>
      <c r="R131" s="6">
        <f t="shared" si="23"/>
        <v>1225</v>
      </c>
      <c r="T131" s="176"/>
      <c r="U131" s="65" t="s">
        <v>14</v>
      </c>
      <c r="V131" s="70">
        <v>92</v>
      </c>
      <c r="W131" s="76">
        <v>2.8430160692212607</v>
      </c>
      <c r="X131" s="76">
        <v>2.8430160692212607</v>
      </c>
      <c r="Y131" s="77">
        <v>59.11619283065513</v>
      </c>
      <c r="Z131" s="59"/>
    </row>
    <row r="132" spans="1:26" ht="15" thickBot="1" x14ac:dyDescent="0.35">
      <c r="A132" s="5" t="s">
        <v>14</v>
      </c>
      <c r="B132" s="11">
        <v>200</v>
      </c>
      <c r="C132" s="10">
        <v>194</v>
      </c>
      <c r="D132" s="10">
        <v>166</v>
      </c>
      <c r="E132" s="10">
        <v>170</v>
      </c>
      <c r="F132" s="10">
        <v>137</v>
      </c>
      <c r="G132" s="10">
        <v>164</v>
      </c>
      <c r="H132" s="10">
        <v>138</v>
      </c>
      <c r="I132" s="10">
        <v>125</v>
      </c>
      <c r="J132" s="10">
        <v>113</v>
      </c>
      <c r="K132" s="10">
        <v>106</v>
      </c>
      <c r="L132" s="10">
        <v>120</v>
      </c>
      <c r="M132" s="10">
        <v>95</v>
      </c>
      <c r="N132" s="12">
        <v>79</v>
      </c>
      <c r="O132" s="10">
        <v>98</v>
      </c>
      <c r="P132" s="10">
        <v>92</v>
      </c>
      <c r="Q132" s="83">
        <f>'2016 da spss'!C13</f>
        <v>97</v>
      </c>
      <c r="R132" s="6">
        <f t="shared" si="23"/>
        <v>2094</v>
      </c>
      <c r="T132" s="176"/>
      <c r="U132" s="65" t="s">
        <v>15</v>
      </c>
      <c r="V132" s="70">
        <v>353</v>
      </c>
      <c r="W132" s="76">
        <v>10.908529048207663</v>
      </c>
      <c r="X132" s="76">
        <v>10.908529048207663</v>
      </c>
      <c r="Y132" s="77">
        <v>70.024721878862792</v>
      </c>
      <c r="Z132" s="59"/>
    </row>
    <row r="133" spans="1:26" ht="15" thickBot="1" x14ac:dyDescent="0.35">
      <c r="A133" s="5" t="s">
        <v>15</v>
      </c>
      <c r="B133" s="10">
        <v>685</v>
      </c>
      <c r="C133" s="11">
        <v>706</v>
      </c>
      <c r="D133" s="10">
        <v>524</v>
      </c>
      <c r="E133" s="10">
        <v>588</v>
      </c>
      <c r="F133" s="10">
        <v>552</v>
      </c>
      <c r="G133" s="10">
        <v>519</v>
      </c>
      <c r="H133" s="10">
        <v>485</v>
      </c>
      <c r="I133" s="10">
        <v>465</v>
      </c>
      <c r="J133" s="10">
        <v>470</v>
      </c>
      <c r="K133" s="10">
        <v>424</v>
      </c>
      <c r="L133" s="10">
        <v>398</v>
      </c>
      <c r="M133" s="10">
        <v>366</v>
      </c>
      <c r="N133" s="10">
        <v>349</v>
      </c>
      <c r="O133" s="84">
        <v>345</v>
      </c>
      <c r="P133" s="84">
        <v>353</v>
      </c>
      <c r="Q133" s="9">
        <f>'2016 da spss'!C14</f>
        <v>336</v>
      </c>
      <c r="R133" s="6">
        <f t="shared" si="23"/>
        <v>7565</v>
      </c>
      <c r="T133" s="176"/>
      <c r="U133" s="65" t="s">
        <v>17</v>
      </c>
      <c r="V133" s="70">
        <v>77</v>
      </c>
      <c r="W133" s="76">
        <v>2.3794808405438812</v>
      </c>
      <c r="X133" s="76">
        <v>2.3794808405438812</v>
      </c>
      <c r="Y133" s="77">
        <v>72.404202719406669</v>
      </c>
      <c r="Z133" s="59"/>
    </row>
    <row r="134" spans="1:26" ht="15" thickBot="1" x14ac:dyDescent="0.35">
      <c r="A134" s="14" t="s">
        <v>16</v>
      </c>
      <c r="B134" s="34">
        <v>1474</v>
      </c>
      <c r="C134" s="16">
        <v>1450</v>
      </c>
      <c r="D134" s="15">
        <v>1199</v>
      </c>
      <c r="E134" s="15">
        <v>1234</v>
      </c>
      <c r="F134" s="15">
        <v>1114</v>
      </c>
      <c r="G134" s="15">
        <v>1120</v>
      </c>
      <c r="H134" s="15">
        <v>1012</v>
      </c>
      <c r="I134" s="23">
        <v>951</v>
      </c>
      <c r="J134" s="23">
        <v>918</v>
      </c>
      <c r="K134" s="23">
        <v>893</v>
      </c>
      <c r="L134" s="23">
        <v>837</v>
      </c>
      <c r="M134" s="23">
        <v>755</v>
      </c>
      <c r="N134" s="24">
        <v>701</v>
      </c>
      <c r="O134" s="23">
        <v>729</v>
      </c>
      <c r="P134" s="23">
        <v>744</v>
      </c>
      <c r="Q134" s="86">
        <f>SUM(Q130:Q133)</f>
        <v>705</v>
      </c>
      <c r="R134" s="86">
        <f>SUM(R130:R133)</f>
        <v>15836</v>
      </c>
      <c r="T134" s="176"/>
      <c r="U134" s="65" t="s">
        <v>18</v>
      </c>
      <c r="V134" s="70">
        <v>21</v>
      </c>
      <c r="W134" s="76">
        <v>0.64894932014833129</v>
      </c>
      <c r="X134" s="76">
        <v>0.64894932014833129</v>
      </c>
      <c r="Y134" s="77">
        <v>73.053152039555002</v>
      </c>
      <c r="Z134" s="59"/>
    </row>
    <row r="135" spans="1:26" ht="15" thickBot="1" x14ac:dyDescent="0.35">
      <c r="A135" s="5" t="s">
        <v>17</v>
      </c>
      <c r="B135" s="11">
        <v>152</v>
      </c>
      <c r="C135" s="10">
        <v>165</v>
      </c>
      <c r="D135" s="10">
        <v>140</v>
      </c>
      <c r="E135" s="10">
        <v>131</v>
      </c>
      <c r="F135" s="10">
        <v>114</v>
      </c>
      <c r="G135" s="10">
        <v>151</v>
      </c>
      <c r="H135" s="10">
        <v>108</v>
      </c>
      <c r="I135" s="10">
        <v>89</v>
      </c>
      <c r="J135" s="10">
        <v>89</v>
      </c>
      <c r="K135" s="10">
        <v>78</v>
      </c>
      <c r="L135" s="10">
        <v>78</v>
      </c>
      <c r="M135" s="10">
        <v>86</v>
      </c>
      <c r="N135" s="12">
        <v>67</v>
      </c>
      <c r="O135" s="10">
        <v>72</v>
      </c>
      <c r="P135" s="10">
        <v>77</v>
      </c>
      <c r="Q135" s="83">
        <f>'2016 da spss'!C15</f>
        <v>75</v>
      </c>
      <c r="R135" s="6">
        <f t="shared" si="23"/>
        <v>1672</v>
      </c>
      <c r="T135" s="176"/>
      <c r="U135" s="65" t="s">
        <v>19</v>
      </c>
      <c r="V135" s="70">
        <v>215</v>
      </c>
      <c r="W135" s="76">
        <v>6.6440049443757729</v>
      </c>
      <c r="X135" s="76">
        <v>6.6440049443757729</v>
      </c>
      <c r="Y135" s="77">
        <v>79.697156983930782</v>
      </c>
      <c r="Z135" s="59"/>
    </row>
    <row r="136" spans="1:26" ht="15" thickBot="1" x14ac:dyDescent="0.35">
      <c r="A136" s="5" t="s">
        <v>18</v>
      </c>
      <c r="B136" s="11">
        <v>31</v>
      </c>
      <c r="C136" s="10">
        <v>27</v>
      </c>
      <c r="D136" s="10">
        <v>36</v>
      </c>
      <c r="E136" s="10">
        <v>20</v>
      </c>
      <c r="F136" s="10">
        <v>26</v>
      </c>
      <c r="G136" s="10">
        <v>28</v>
      </c>
      <c r="H136" s="84">
        <v>16</v>
      </c>
      <c r="I136" s="10">
        <v>26</v>
      </c>
      <c r="J136" s="10">
        <v>18</v>
      </c>
      <c r="K136" s="10">
        <v>27</v>
      </c>
      <c r="L136" s="10">
        <v>18</v>
      </c>
      <c r="M136" s="13">
        <v>17</v>
      </c>
      <c r="N136" s="10">
        <v>22</v>
      </c>
      <c r="O136" s="10">
        <v>25</v>
      </c>
      <c r="P136" s="10">
        <v>21</v>
      </c>
      <c r="Q136" s="9">
        <f>'2016 da spss'!C16</f>
        <v>15</v>
      </c>
      <c r="R136" s="6">
        <f t="shared" si="23"/>
        <v>373</v>
      </c>
      <c r="T136" s="176"/>
      <c r="U136" s="65" t="s">
        <v>20</v>
      </c>
      <c r="V136" s="70">
        <v>215</v>
      </c>
      <c r="W136" s="76">
        <v>6.6440049443757729</v>
      </c>
      <c r="X136" s="76">
        <v>6.6440049443757729</v>
      </c>
      <c r="Y136" s="77">
        <v>86.341161928306548</v>
      </c>
      <c r="Z136" s="59"/>
    </row>
    <row r="137" spans="1:26" ht="15" thickBot="1" x14ac:dyDescent="0.35">
      <c r="A137" s="5" t="s">
        <v>19</v>
      </c>
      <c r="B137" s="11">
        <v>321</v>
      </c>
      <c r="C137" s="10">
        <v>298</v>
      </c>
      <c r="D137" s="10">
        <v>340</v>
      </c>
      <c r="E137" s="10">
        <v>350</v>
      </c>
      <c r="F137" s="10">
        <v>329</v>
      </c>
      <c r="G137" s="10">
        <v>291</v>
      </c>
      <c r="H137" s="10">
        <v>286</v>
      </c>
      <c r="I137" s="10">
        <v>298</v>
      </c>
      <c r="J137" s="10">
        <v>266</v>
      </c>
      <c r="K137" s="10">
        <v>235</v>
      </c>
      <c r="L137" s="10">
        <v>232</v>
      </c>
      <c r="M137" s="10">
        <v>229</v>
      </c>
      <c r="N137" s="10">
        <v>213</v>
      </c>
      <c r="O137" s="12">
        <v>208</v>
      </c>
      <c r="P137" s="84">
        <v>215</v>
      </c>
      <c r="Q137" s="9">
        <f>'2016 da spss'!C17</f>
        <v>208</v>
      </c>
      <c r="R137" s="6">
        <f t="shared" si="23"/>
        <v>4319</v>
      </c>
      <c r="T137" s="176"/>
      <c r="U137" s="65" t="s">
        <v>21</v>
      </c>
      <c r="V137" s="70">
        <v>40</v>
      </c>
      <c r="W137" s="76">
        <v>1.2360939431396787</v>
      </c>
      <c r="X137" s="76">
        <v>1.2360939431396787</v>
      </c>
      <c r="Y137" s="77">
        <v>87.577255871446226</v>
      </c>
      <c r="Z137" s="59"/>
    </row>
    <row r="138" spans="1:26" ht="15" thickBot="1" x14ac:dyDescent="0.35">
      <c r="A138" s="5" t="s">
        <v>20</v>
      </c>
      <c r="B138" s="10">
        <v>384</v>
      </c>
      <c r="C138" s="10">
        <v>384</v>
      </c>
      <c r="D138" s="11">
        <v>391</v>
      </c>
      <c r="E138" s="10">
        <v>382</v>
      </c>
      <c r="F138" s="10">
        <v>372</v>
      </c>
      <c r="G138" s="10">
        <v>369</v>
      </c>
      <c r="H138" s="10">
        <v>328</v>
      </c>
      <c r="I138" s="10">
        <v>305</v>
      </c>
      <c r="J138" s="10">
        <v>265</v>
      </c>
      <c r="K138" s="10">
        <v>265</v>
      </c>
      <c r="L138" s="10">
        <v>243</v>
      </c>
      <c r="M138" s="10">
        <v>232</v>
      </c>
      <c r="N138" s="10">
        <v>214</v>
      </c>
      <c r="O138" s="12">
        <v>209</v>
      </c>
      <c r="P138" s="84">
        <v>215</v>
      </c>
      <c r="Q138" s="83">
        <f>'2016 da spss'!C18</f>
        <v>227</v>
      </c>
      <c r="R138" s="6">
        <f t="shared" si="23"/>
        <v>4785</v>
      </c>
      <c r="T138" s="176"/>
      <c r="U138" s="65" t="s">
        <v>22</v>
      </c>
      <c r="V138" s="70">
        <v>88</v>
      </c>
      <c r="W138" s="76">
        <v>2.7194066749072929</v>
      </c>
      <c r="X138" s="76">
        <v>2.7194066749072929</v>
      </c>
      <c r="Y138" s="77">
        <v>90.296662546353517</v>
      </c>
      <c r="Z138" s="59"/>
    </row>
    <row r="139" spans="1:26" ht="15" thickBot="1" x14ac:dyDescent="0.35">
      <c r="A139" s="5" t="s">
        <v>21</v>
      </c>
      <c r="B139" s="11">
        <v>53</v>
      </c>
      <c r="C139" s="10">
        <v>51</v>
      </c>
      <c r="D139" s="10">
        <v>46</v>
      </c>
      <c r="E139" s="10">
        <v>37</v>
      </c>
      <c r="F139" s="10">
        <v>51</v>
      </c>
      <c r="G139" s="11">
        <v>53</v>
      </c>
      <c r="H139" s="10">
        <v>32</v>
      </c>
      <c r="I139" s="10">
        <v>30</v>
      </c>
      <c r="J139" s="10">
        <v>41</v>
      </c>
      <c r="K139" s="10">
        <v>45</v>
      </c>
      <c r="L139" s="10">
        <v>31</v>
      </c>
      <c r="M139" s="10">
        <v>42</v>
      </c>
      <c r="N139" s="12">
        <v>20</v>
      </c>
      <c r="O139" s="10">
        <v>39</v>
      </c>
      <c r="P139" s="10">
        <v>40</v>
      </c>
      <c r="Q139" s="83">
        <f>'2016 da spss'!C19</f>
        <v>40</v>
      </c>
      <c r="R139" s="6">
        <f t="shared" si="23"/>
        <v>651</v>
      </c>
      <c r="T139" s="176"/>
      <c r="U139" s="65" t="s">
        <v>23</v>
      </c>
      <c r="V139" s="70">
        <v>211</v>
      </c>
      <c r="W139" s="76">
        <v>6.5203955500618047</v>
      </c>
      <c r="X139" s="76">
        <v>6.5203955500618047</v>
      </c>
      <c r="Y139" s="77">
        <v>96.817058096415323</v>
      </c>
      <c r="Z139" s="59"/>
    </row>
    <row r="140" spans="1:26" ht="15" thickBot="1" x14ac:dyDescent="0.35">
      <c r="A140" s="5" t="s">
        <v>22</v>
      </c>
      <c r="B140" s="10">
        <v>138</v>
      </c>
      <c r="C140" s="10">
        <v>149</v>
      </c>
      <c r="D140" s="10">
        <v>143</v>
      </c>
      <c r="E140" s="10">
        <v>132</v>
      </c>
      <c r="F140" s="10">
        <v>141</v>
      </c>
      <c r="G140" s="11">
        <v>153</v>
      </c>
      <c r="H140" s="10">
        <v>116</v>
      </c>
      <c r="I140" s="10">
        <v>106</v>
      </c>
      <c r="J140" s="10">
        <v>119</v>
      </c>
      <c r="K140" s="10">
        <v>126</v>
      </c>
      <c r="L140" s="10">
        <v>89</v>
      </c>
      <c r="M140" s="10">
        <v>111</v>
      </c>
      <c r="N140" s="12">
        <v>88</v>
      </c>
      <c r="O140" s="10">
        <v>89</v>
      </c>
      <c r="P140" s="10">
        <v>88</v>
      </c>
      <c r="Q140" s="83">
        <f>'2016 da spss'!C20</f>
        <v>98</v>
      </c>
      <c r="R140" s="6">
        <f t="shared" si="23"/>
        <v>1886</v>
      </c>
      <c r="T140" s="176"/>
      <c r="U140" s="65" t="s">
        <v>24</v>
      </c>
      <c r="V140" s="70">
        <v>103</v>
      </c>
      <c r="W140" s="76">
        <v>3.1829419035846724</v>
      </c>
      <c r="X140" s="76">
        <v>3.1829419035846724</v>
      </c>
      <c r="Y140" s="77">
        <v>100</v>
      </c>
      <c r="Z140" s="59"/>
    </row>
    <row r="141" spans="1:26" ht="15" thickBot="1" x14ac:dyDescent="0.35">
      <c r="A141" s="5" t="s">
        <v>23</v>
      </c>
      <c r="B141" s="10">
        <v>333</v>
      </c>
      <c r="C141" s="11">
        <v>363</v>
      </c>
      <c r="D141" s="10">
        <v>315</v>
      </c>
      <c r="E141" s="10">
        <v>346</v>
      </c>
      <c r="F141" s="10">
        <v>343</v>
      </c>
      <c r="G141" s="10">
        <v>337</v>
      </c>
      <c r="H141" s="10">
        <v>312</v>
      </c>
      <c r="I141" s="10">
        <v>329</v>
      </c>
      <c r="J141" s="10">
        <v>301</v>
      </c>
      <c r="K141" s="10">
        <v>260</v>
      </c>
      <c r="L141" s="10">
        <v>247</v>
      </c>
      <c r="M141" s="10">
        <v>211</v>
      </c>
      <c r="N141" s="10">
        <v>229</v>
      </c>
      <c r="O141" s="84">
        <v>192</v>
      </c>
      <c r="P141" s="84">
        <v>211</v>
      </c>
      <c r="Q141" s="9">
        <f>'2016 da spss'!C21</f>
        <v>179</v>
      </c>
      <c r="R141" s="6">
        <f t="shared" si="23"/>
        <v>4508</v>
      </c>
      <c r="T141" s="177"/>
      <c r="U141" s="67" t="s">
        <v>26</v>
      </c>
      <c r="V141" s="71">
        <v>3236</v>
      </c>
      <c r="W141" s="78">
        <v>100</v>
      </c>
      <c r="X141" s="78">
        <v>100</v>
      </c>
      <c r="Y141" s="79"/>
      <c r="Z141" s="59"/>
    </row>
    <row r="142" spans="1:26" ht="15" thickBot="1" x14ac:dyDescent="0.35">
      <c r="A142" s="5" t="s">
        <v>24</v>
      </c>
      <c r="B142" s="11">
        <v>195</v>
      </c>
      <c r="C142" s="10">
        <v>171</v>
      </c>
      <c r="D142" s="10">
        <v>146</v>
      </c>
      <c r="E142" s="10">
        <v>145</v>
      </c>
      <c r="F142" s="10">
        <v>146</v>
      </c>
      <c r="G142" s="10">
        <v>153</v>
      </c>
      <c r="H142" s="10">
        <v>140</v>
      </c>
      <c r="I142" s="10">
        <v>113</v>
      </c>
      <c r="J142" s="10">
        <v>117</v>
      </c>
      <c r="K142" s="10">
        <v>97</v>
      </c>
      <c r="L142" s="10">
        <v>91</v>
      </c>
      <c r="M142" s="10">
        <v>90</v>
      </c>
      <c r="N142" s="10">
        <v>111</v>
      </c>
      <c r="O142" s="12">
        <v>91</v>
      </c>
      <c r="P142" s="84">
        <v>103</v>
      </c>
      <c r="Q142" s="83">
        <f>'2016 da spss'!C22</f>
        <v>99</v>
      </c>
      <c r="R142" s="6">
        <f t="shared" si="23"/>
        <v>2008</v>
      </c>
    </row>
    <row r="143" spans="1:26" ht="23.4" thickBot="1" x14ac:dyDescent="0.35">
      <c r="A143" s="17" t="s">
        <v>25</v>
      </c>
      <c r="B143" s="15">
        <v>1607</v>
      </c>
      <c r="C143" s="34">
        <v>1608</v>
      </c>
      <c r="D143" s="15">
        <v>1557</v>
      </c>
      <c r="E143" s="15">
        <v>1543</v>
      </c>
      <c r="F143" s="15">
        <v>1522</v>
      </c>
      <c r="G143" s="15">
        <v>1535</v>
      </c>
      <c r="H143" s="15">
        <v>1338</v>
      </c>
      <c r="I143" s="15">
        <v>1296</v>
      </c>
      <c r="J143" s="15">
        <v>1216</v>
      </c>
      <c r="K143" s="15">
        <v>1133</v>
      </c>
      <c r="L143" s="15">
        <v>1029</v>
      </c>
      <c r="M143" s="15">
        <v>1018</v>
      </c>
      <c r="N143" s="23">
        <v>964</v>
      </c>
      <c r="O143" s="24">
        <v>925</v>
      </c>
      <c r="P143" s="87">
        <v>970</v>
      </c>
      <c r="Q143" s="86">
        <f>SUM(Q135:Q142)</f>
        <v>941</v>
      </c>
      <c r="R143" s="86">
        <f>SUM(R135:R142)</f>
        <v>20202</v>
      </c>
    </row>
    <row r="144" spans="1:26" ht="15" thickBot="1" x14ac:dyDescent="0.35">
      <c r="A144" s="19" t="s">
        <v>26</v>
      </c>
      <c r="B144" s="34">
        <v>6455</v>
      </c>
      <c r="C144" s="15">
        <v>6332</v>
      </c>
      <c r="D144" s="15">
        <v>5929</v>
      </c>
      <c r="E144" s="15">
        <v>5548</v>
      </c>
      <c r="F144" s="15">
        <v>5271</v>
      </c>
      <c r="G144" s="15">
        <v>5178</v>
      </c>
      <c r="H144" s="15">
        <v>4718</v>
      </c>
      <c r="I144" s="15">
        <v>4364</v>
      </c>
      <c r="J144" s="15">
        <v>3973</v>
      </c>
      <c r="K144" s="15">
        <v>3871</v>
      </c>
      <c r="L144" s="15">
        <v>3616</v>
      </c>
      <c r="M144" s="15">
        <v>3515</v>
      </c>
      <c r="N144" s="86">
        <v>3161</v>
      </c>
      <c r="O144" s="15">
        <v>3175</v>
      </c>
      <c r="P144" s="15">
        <v>3236</v>
      </c>
      <c r="Q144" s="18">
        <f>Q129+Q134+Q143</f>
        <v>3105</v>
      </c>
      <c r="R144" s="20">
        <f>R129+R134+R143</f>
        <v>71447</v>
      </c>
    </row>
    <row r="146" spans="1:34" ht="15.6" x14ac:dyDescent="0.3">
      <c r="A146" s="2"/>
      <c r="S146" t="s">
        <v>64</v>
      </c>
    </row>
    <row r="147" spans="1:34" ht="16.2" thickBot="1" x14ac:dyDescent="0.35">
      <c r="A147" s="164" t="s">
        <v>27</v>
      </c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51"/>
      <c r="S147" s="164" t="s">
        <v>27</v>
      </c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51"/>
    </row>
    <row r="148" spans="1:34" ht="15" thickBot="1" x14ac:dyDescent="0.35">
      <c r="A148" s="3" t="s">
        <v>1</v>
      </c>
      <c r="B148" s="4">
        <v>2001</v>
      </c>
      <c r="C148" s="4">
        <v>2002</v>
      </c>
      <c r="D148" s="4">
        <v>2003</v>
      </c>
      <c r="E148" s="4">
        <v>2004</v>
      </c>
      <c r="F148" s="4">
        <v>2005</v>
      </c>
      <c r="G148" s="4">
        <v>2006</v>
      </c>
      <c r="H148" s="4">
        <v>2007</v>
      </c>
      <c r="I148" s="4">
        <v>2008</v>
      </c>
      <c r="J148" s="4">
        <v>2009</v>
      </c>
      <c r="K148" s="4">
        <v>2010</v>
      </c>
      <c r="L148" s="4">
        <v>2011</v>
      </c>
      <c r="M148" s="4">
        <v>2012</v>
      </c>
      <c r="N148" s="4">
        <v>2013</v>
      </c>
      <c r="O148" s="4">
        <v>2014</v>
      </c>
      <c r="P148" s="4">
        <v>2015</v>
      </c>
      <c r="Q148" s="4">
        <v>2016</v>
      </c>
      <c r="R148" s="4" t="s">
        <v>93</v>
      </c>
      <c r="S148" s="3" t="s">
        <v>1</v>
      </c>
      <c r="T148" s="4">
        <v>2001</v>
      </c>
      <c r="U148" s="4">
        <v>2002</v>
      </c>
      <c r="V148" s="4">
        <v>2003</v>
      </c>
      <c r="W148" s="4">
        <v>2004</v>
      </c>
      <c r="X148" s="4">
        <v>2005</v>
      </c>
      <c r="Y148" s="4">
        <v>2006</v>
      </c>
      <c r="Z148" s="4">
        <v>2007</v>
      </c>
      <c r="AA148" s="4">
        <v>2008</v>
      </c>
      <c r="AB148" s="4">
        <v>2009</v>
      </c>
      <c r="AC148" s="4">
        <v>2010</v>
      </c>
      <c r="AD148" s="4">
        <v>2011</v>
      </c>
      <c r="AE148" s="4">
        <v>2012</v>
      </c>
      <c r="AF148" s="4">
        <v>2013</v>
      </c>
      <c r="AG148" s="4">
        <v>2014</v>
      </c>
      <c r="AH148" s="4" t="s">
        <v>26</v>
      </c>
    </row>
    <row r="149" spans="1:34" ht="15" thickBot="1" x14ac:dyDescent="0.35">
      <c r="A149" s="5" t="s">
        <v>3</v>
      </c>
      <c r="B149" s="56">
        <f t="shared" ref="B149:B172" si="24">B121/R121*100</f>
        <v>9.1071748076579002</v>
      </c>
      <c r="C149" s="56">
        <f t="shared" ref="C149:C172" si="25">C121/R121*100</f>
        <v>9.6260511719448925</v>
      </c>
      <c r="D149" s="56">
        <f t="shared" ref="D149:D172" si="26">D121/R121*100</f>
        <v>9.0177133655394517</v>
      </c>
      <c r="E149" s="56">
        <f t="shared" ref="E149:E172" si="27">E121/R121*100</f>
        <v>8.087314367507604</v>
      </c>
      <c r="F149" s="56">
        <f t="shared" ref="F149:F172" si="28">F121/R121*100</f>
        <v>7.461084272678475</v>
      </c>
      <c r="G149" s="56">
        <f t="shared" ref="G149:G172" si="29">G121/R121*100</f>
        <v>6.3696546788334221</v>
      </c>
      <c r="H149" s="56">
        <f t="shared" ref="H149:H172" si="30">H121/R121*100</f>
        <v>6.4949006977992481</v>
      </c>
      <c r="I149" s="56">
        <f t="shared" ref="I149:I172" si="31">I121/R121*100</f>
        <v>5.6718554303095363</v>
      </c>
      <c r="J149" s="56">
        <f t="shared" ref="J149:J172" si="32">J121/R121*100</f>
        <v>5.3140096618357484</v>
      </c>
      <c r="K149" s="56">
        <f t="shared" ref="K149:K172" si="33">K121/R121*100</f>
        <v>5.510824834496332</v>
      </c>
      <c r="L149" s="56">
        <f t="shared" ref="L149:L172" si="34">L121/R121*100</f>
        <v>5.385578815530506</v>
      </c>
      <c r="M149" s="56">
        <f t="shared" ref="M149:M172" si="35">M121/R121*100</f>
        <v>4.8667024512435137</v>
      </c>
      <c r="N149" s="56">
        <f t="shared" ref="N149:N172" si="36">N121/R121*100</f>
        <v>4.3478260869565215</v>
      </c>
      <c r="O149" s="56">
        <f t="shared" ref="O149:O172" si="37">O121/R121*100</f>
        <v>4.5267489711934159</v>
      </c>
      <c r="P149" s="56">
        <f t="shared" ref="P149:P172" si="38">P121/R121*100</f>
        <v>4.043657183753802</v>
      </c>
      <c r="Q149" s="56">
        <f t="shared" ref="Q149:Q172" si="39">Q121/R121*100</f>
        <v>4.168903202719628</v>
      </c>
      <c r="R149" s="57">
        <f t="shared" ref="R149:R172" si="40">R121/R121*100</f>
        <v>100</v>
      </c>
      <c r="S149" s="5" t="s">
        <v>3</v>
      </c>
      <c r="T149" s="13">
        <v>9.92</v>
      </c>
      <c r="U149" s="11">
        <v>10.49</v>
      </c>
      <c r="V149" s="13">
        <v>9.82</v>
      </c>
      <c r="W149" s="13">
        <v>8.81</v>
      </c>
      <c r="X149" s="13">
        <v>8.1300000000000008</v>
      </c>
      <c r="Y149" s="13">
        <v>6.94</v>
      </c>
      <c r="Z149" s="13">
        <v>7.08</v>
      </c>
      <c r="AA149" s="13">
        <v>6.18</v>
      </c>
      <c r="AB149" s="13">
        <v>5.79</v>
      </c>
      <c r="AC149" s="13">
        <v>6</v>
      </c>
      <c r="AD149" s="13">
        <v>5.87</v>
      </c>
      <c r="AE149" s="13">
        <v>5.3</v>
      </c>
      <c r="AF149" s="12">
        <v>4.74</v>
      </c>
      <c r="AG149" s="13">
        <v>4.93</v>
      </c>
      <c r="AH149" s="53">
        <v>100</v>
      </c>
    </row>
    <row r="150" spans="1:34" ht="15" thickBot="1" x14ac:dyDescent="0.35">
      <c r="A150" s="5" t="s">
        <v>4</v>
      </c>
      <c r="B150" s="56">
        <f t="shared" si="24"/>
        <v>8.8757396449704142</v>
      </c>
      <c r="C150" s="56">
        <f t="shared" si="25"/>
        <v>10.059171597633137</v>
      </c>
      <c r="D150" s="56">
        <f t="shared" si="26"/>
        <v>9.4674556213017755</v>
      </c>
      <c r="E150" s="56">
        <f t="shared" si="27"/>
        <v>10.059171597633137</v>
      </c>
      <c r="F150" s="56">
        <f t="shared" si="28"/>
        <v>6.5088757396449708</v>
      </c>
      <c r="G150" s="56">
        <f t="shared" si="29"/>
        <v>3.5502958579881656</v>
      </c>
      <c r="H150" s="56">
        <f t="shared" si="30"/>
        <v>5.9171597633136095</v>
      </c>
      <c r="I150" s="56">
        <f t="shared" si="31"/>
        <v>5.9171597633136095</v>
      </c>
      <c r="J150" s="56">
        <f t="shared" si="32"/>
        <v>4.7337278106508878</v>
      </c>
      <c r="K150" s="56">
        <f t="shared" si="33"/>
        <v>6.5088757396449708</v>
      </c>
      <c r="L150" s="56">
        <f t="shared" si="34"/>
        <v>5.3254437869822491</v>
      </c>
      <c r="M150" s="56">
        <f t="shared" si="35"/>
        <v>5.9171597633136095</v>
      </c>
      <c r="N150" s="56">
        <f t="shared" si="36"/>
        <v>4.1420118343195274</v>
      </c>
      <c r="O150" s="56">
        <f t="shared" si="37"/>
        <v>7.6923076923076925</v>
      </c>
      <c r="P150" s="56">
        <f t="shared" si="38"/>
        <v>3.5502958579881656</v>
      </c>
      <c r="Q150" s="56">
        <f t="shared" si="39"/>
        <v>1.7751479289940828</v>
      </c>
      <c r="R150" s="57">
        <f t="shared" si="40"/>
        <v>100</v>
      </c>
      <c r="S150" s="5" t="s">
        <v>4</v>
      </c>
      <c r="T150" s="13">
        <v>9.3800000000000008</v>
      </c>
      <c r="U150" s="11">
        <v>10.63</v>
      </c>
      <c r="V150" s="13">
        <v>10</v>
      </c>
      <c r="W150" s="13">
        <v>10.63</v>
      </c>
      <c r="X150" s="13">
        <v>6.88</v>
      </c>
      <c r="Y150" s="12">
        <v>3.75</v>
      </c>
      <c r="Z150" s="13">
        <v>6.25</v>
      </c>
      <c r="AA150" s="13">
        <v>6.25</v>
      </c>
      <c r="AB150" s="13">
        <v>5</v>
      </c>
      <c r="AC150" s="13">
        <v>6.88</v>
      </c>
      <c r="AD150" s="13">
        <v>5.63</v>
      </c>
      <c r="AE150" s="13">
        <v>6.25</v>
      </c>
      <c r="AF150" s="13">
        <v>4.38</v>
      </c>
      <c r="AG150" s="13">
        <v>8.1300000000000008</v>
      </c>
      <c r="AH150" s="53">
        <v>100</v>
      </c>
    </row>
    <row r="151" spans="1:34" ht="15" thickBot="1" x14ac:dyDescent="0.35">
      <c r="A151" s="5" t="s">
        <v>5</v>
      </c>
      <c r="B151" s="56">
        <f t="shared" si="24"/>
        <v>9.3975208993946389</v>
      </c>
      <c r="C151" s="56">
        <f t="shared" si="25"/>
        <v>9.2533871432689541</v>
      </c>
      <c r="D151" s="56">
        <f t="shared" si="26"/>
        <v>8.7152877870663978</v>
      </c>
      <c r="E151" s="56">
        <f t="shared" si="27"/>
        <v>7.6679158258864231</v>
      </c>
      <c r="F151" s="56">
        <f t="shared" si="28"/>
        <v>7.1778610550590951</v>
      </c>
      <c r="G151" s="56">
        <f t="shared" si="29"/>
        <v>7.8408763332372438</v>
      </c>
      <c r="H151" s="56">
        <f t="shared" si="30"/>
        <v>6.9952916306332282</v>
      </c>
      <c r="I151" s="56">
        <f t="shared" si="31"/>
        <v>6.0536177572787553</v>
      </c>
      <c r="J151" s="56">
        <f t="shared" si="32"/>
        <v>5.4770827327760161</v>
      </c>
      <c r="K151" s="56">
        <f t="shared" si="33"/>
        <v>5.1888152205246465</v>
      </c>
      <c r="L151" s="56">
        <f t="shared" si="34"/>
        <v>4.7948496204477751</v>
      </c>
      <c r="M151" s="56">
        <f t="shared" si="35"/>
        <v>5.0350725473239173</v>
      </c>
      <c r="N151" s="56">
        <f t="shared" si="36"/>
        <v>4.0261362544441246</v>
      </c>
      <c r="O151" s="56">
        <f t="shared" si="37"/>
        <v>4.1126165081195349</v>
      </c>
      <c r="P151" s="56">
        <f t="shared" si="38"/>
        <v>4.3528394349956763</v>
      </c>
      <c r="Q151" s="56">
        <f t="shared" si="39"/>
        <v>3.9108292495435766</v>
      </c>
      <c r="R151" s="57">
        <f t="shared" si="40"/>
        <v>100</v>
      </c>
      <c r="S151" s="5" t="s">
        <v>5</v>
      </c>
      <c r="T151" s="11">
        <v>10.24</v>
      </c>
      <c r="U151" s="13">
        <v>10.09</v>
      </c>
      <c r="V151" s="13">
        <v>9.5</v>
      </c>
      <c r="W151" s="13">
        <v>8.36</v>
      </c>
      <c r="X151" s="13">
        <v>7.82</v>
      </c>
      <c r="Y151" s="13">
        <v>8.5500000000000007</v>
      </c>
      <c r="Z151" s="13">
        <v>7.63</v>
      </c>
      <c r="AA151" s="13">
        <v>6.6</v>
      </c>
      <c r="AB151" s="13">
        <v>5.97</v>
      </c>
      <c r="AC151" s="13">
        <v>5.66</v>
      </c>
      <c r="AD151" s="13">
        <v>5.23</v>
      </c>
      <c r="AE151" s="13">
        <v>5.49</v>
      </c>
      <c r="AF151" s="12">
        <v>4.3899999999999997</v>
      </c>
      <c r="AG151" s="13">
        <v>4.4800000000000004</v>
      </c>
      <c r="AH151" s="53">
        <v>100</v>
      </c>
    </row>
    <row r="152" spans="1:34" ht="15" thickBot="1" x14ac:dyDescent="0.35">
      <c r="A152" s="5" t="s">
        <v>6</v>
      </c>
      <c r="B152" s="56">
        <f t="shared" si="24"/>
        <v>9.5975232198142422</v>
      </c>
      <c r="C152" s="56">
        <f t="shared" si="25"/>
        <v>8.8235294117647065</v>
      </c>
      <c r="D152" s="56">
        <f t="shared" si="26"/>
        <v>9.2879256965944279</v>
      </c>
      <c r="E152" s="56">
        <f t="shared" si="27"/>
        <v>8.8235294117647065</v>
      </c>
      <c r="F152" s="56">
        <f t="shared" si="28"/>
        <v>8.2817337461300315</v>
      </c>
      <c r="G152" s="56">
        <f t="shared" si="29"/>
        <v>6.6563467492260067</v>
      </c>
      <c r="H152" s="56">
        <f t="shared" si="30"/>
        <v>6.2693498452012388</v>
      </c>
      <c r="I152" s="56">
        <f t="shared" si="31"/>
        <v>4.8761609907120746</v>
      </c>
      <c r="J152" s="56">
        <f t="shared" si="32"/>
        <v>4.4117647058823533</v>
      </c>
      <c r="K152" s="56">
        <f t="shared" si="33"/>
        <v>4.2569659442724461</v>
      </c>
      <c r="L152" s="56">
        <f t="shared" si="34"/>
        <v>4.2569659442724461</v>
      </c>
      <c r="M152" s="56">
        <f t="shared" si="35"/>
        <v>5.2631578947368416</v>
      </c>
      <c r="N152" s="56">
        <f t="shared" si="36"/>
        <v>4.2569659442724461</v>
      </c>
      <c r="O152" s="56">
        <f t="shared" si="37"/>
        <v>4.4891640866873059</v>
      </c>
      <c r="P152" s="56">
        <f t="shared" si="38"/>
        <v>5.3405572755417952</v>
      </c>
      <c r="Q152" s="56">
        <f t="shared" si="39"/>
        <v>5.1083591331269353</v>
      </c>
      <c r="R152" s="57">
        <f t="shared" si="40"/>
        <v>100</v>
      </c>
      <c r="S152" s="5" t="s">
        <v>6</v>
      </c>
      <c r="T152" s="11">
        <v>10.72</v>
      </c>
      <c r="U152" s="13">
        <v>9.85</v>
      </c>
      <c r="V152" s="13">
        <v>10.37</v>
      </c>
      <c r="W152" s="13">
        <v>9.85</v>
      </c>
      <c r="X152" s="13">
        <v>9.25</v>
      </c>
      <c r="Y152" s="13">
        <v>7.43</v>
      </c>
      <c r="Z152" s="13">
        <v>7</v>
      </c>
      <c r="AA152" s="13">
        <v>5.45</v>
      </c>
      <c r="AB152" s="13">
        <v>4.93</v>
      </c>
      <c r="AC152" s="13">
        <v>4.75</v>
      </c>
      <c r="AD152" s="13">
        <v>4.75</v>
      </c>
      <c r="AE152" s="13">
        <v>5.88</v>
      </c>
      <c r="AF152" s="12">
        <v>4.75</v>
      </c>
      <c r="AG152" s="13">
        <v>5.01</v>
      </c>
      <c r="AH152" s="53">
        <v>100</v>
      </c>
    </row>
    <row r="153" spans="1:34" ht="15" thickBot="1" x14ac:dyDescent="0.35">
      <c r="A153" s="5" t="s">
        <v>7</v>
      </c>
      <c r="B153" s="56">
        <f t="shared" si="24"/>
        <v>9.3123828744414006</v>
      </c>
      <c r="C153" s="56">
        <f t="shared" si="25"/>
        <v>8.5916102061409827</v>
      </c>
      <c r="D153" s="56">
        <f t="shared" si="26"/>
        <v>9.0961510739512761</v>
      </c>
      <c r="E153" s="56">
        <f t="shared" si="27"/>
        <v>7.3662966700302732</v>
      </c>
      <c r="F153" s="56">
        <f t="shared" si="28"/>
        <v>7.395127576762289</v>
      </c>
      <c r="G153" s="56">
        <f t="shared" si="29"/>
        <v>7.3662966700302732</v>
      </c>
      <c r="H153" s="56">
        <f t="shared" si="30"/>
        <v>7.106818509442121</v>
      </c>
      <c r="I153" s="56">
        <f t="shared" si="31"/>
        <v>6.0544904137235118</v>
      </c>
      <c r="J153" s="56">
        <f t="shared" si="32"/>
        <v>4.6850223439527179</v>
      </c>
      <c r="K153" s="56">
        <f t="shared" si="33"/>
        <v>5.3193022920570856</v>
      </c>
      <c r="L153" s="56">
        <f t="shared" si="34"/>
        <v>5.0742395848349426</v>
      </c>
      <c r="M153" s="56">
        <f t="shared" si="35"/>
        <v>4.9589159579068758</v>
      </c>
      <c r="N153" s="56">
        <f t="shared" si="36"/>
        <v>4.1228196626783911</v>
      </c>
      <c r="O153" s="56">
        <f t="shared" si="37"/>
        <v>4.4111287299985582</v>
      </c>
      <c r="P153" s="56">
        <f t="shared" si="38"/>
        <v>4.3678823699005331</v>
      </c>
      <c r="Q153" s="56">
        <f t="shared" si="39"/>
        <v>4.7715150641487671</v>
      </c>
      <c r="R153" s="57">
        <f t="shared" si="40"/>
        <v>100</v>
      </c>
      <c r="S153" s="5" t="s">
        <v>7</v>
      </c>
      <c r="T153" s="11">
        <v>10.25</v>
      </c>
      <c r="U153" s="13">
        <v>9.4600000000000009</v>
      </c>
      <c r="V153" s="13">
        <v>10.01</v>
      </c>
      <c r="W153" s="13">
        <v>8.11</v>
      </c>
      <c r="X153" s="13">
        <v>8.14</v>
      </c>
      <c r="Y153" s="13">
        <v>8.11</v>
      </c>
      <c r="Z153" s="13">
        <v>7.82</v>
      </c>
      <c r="AA153" s="13">
        <v>6.66</v>
      </c>
      <c r="AB153" s="13">
        <v>5.16</v>
      </c>
      <c r="AC153" s="13">
        <v>5.85</v>
      </c>
      <c r="AD153" s="13">
        <v>5.58</v>
      </c>
      <c r="AE153" s="13">
        <v>5.46</v>
      </c>
      <c r="AF153" s="12">
        <v>4.54</v>
      </c>
      <c r="AG153" s="13">
        <v>4.8499999999999996</v>
      </c>
      <c r="AH153" s="53">
        <v>100</v>
      </c>
    </row>
    <row r="154" spans="1:34" ht="15" thickBot="1" x14ac:dyDescent="0.35">
      <c r="A154" s="5" t="s">
        <v>8</v>
      </c>
      <c r="B154" s="56">
        <f t="shared" si="24"/>
        <v>10.425531914893616</v>
      </c>
      <c r="C154" s="56">
        <f t="shared" si="25"/>
        <v>10.053191489361703</v>
      </c>
      <c r="D154" s="56">
        <f t="shared" si="26"/>
        <v>9.0957446808510642</v>
      </c>
      <c r="E154" s="56">
        <f t="shared" si="27"/>
        <v>7.5</v>
      </c>
      <c r="F154" s="56">
        <f t="shared" si="28"/>
        <v>8.1382978723404253</v>
      </c>
      <c r="G154" s="56">
        <f t="shared" si="29"/>
        <v>7.127659574468086</v>
      </c>
      <c r="H154" s="56">
        <f t="shared" si="30"/>
        <v>6.4361702127659566</v>
      </c>
      <c r="I154" s="56">
        <f t="shared" si="31"/>
        <v>5.5851063829787231</v>
      </c>
      <c r="J154" s="56">
        <f t="shared" si="32"/>
        <v>5.9574468085106389</v>
      </c>
      <c r="K154" s="56">
        <f t="shared" si="33"/>
        <v>5.1595744680851059</v>
      </c>
      <c r="L154" s="56">
        <f t="shared" si="34"/>
        <v>4.1489361702127656</v>
      </c>
      <c r="M154" s="56">
        <f t="shared" si="35"/>
        <v>4.0957446808510634</v>
      </c>
      <c r="N154" s="56">
        <f t="shared" si="36"/>
        <v>4.2553191489361701</v>
      </c>
      <c r="O154" s="56">
        <f t="shared" si="37"/>
        <v>5</v>
      </c>
      <c r="P154" s="56">
        <f t="shared" si="38"/>
        <v>3.563829787234043</v>
      </c>
      <c r="Q154" s="56">
        <f t="shared" si="39"/>
        <v>3.4574468085106385</v>
      </c>
      <c r="R154" s="57">
        <f t="shared" si="40"/>
        <v>100</v>
      </c>
      <c r="S154" s="5" t="s">
        <v>8</v>
      </c>
      <c r="T154" s="11">
        <v>11.21</v>
      </c>
      <c r="U154" s="13">
        <v>10.81</v>
      </c>
      <c r="V154" s="13">
        <v>9.7799999999999994</v>
      </c>
      <c r="W154" s="13">
        <v>8.07</v>
      </c>
      <c r="X154" s="13">
        <v>8.75</v>
      </c>
      <c r="Y154" s="13">
        <v>7.67</v>
      </c>
      <c r="Z154" s="13">
        <v>6.92</v>
      </c>
      <c r="AA154" s="13">
        <v>6.01</v>
      </c>
      <c r="AB154" s="13">
        <v>6.41</v>
      </c>
      <c r="AC154" s="13">
        <v>5.55</v>
      </c>
      <c r="AD154" s="13">
        <v>4.46</v>
      </c>
      <c r="AE154" s="12">
        <v>4.41</v>
      </c>
      <c r="AF154" s="13">
        <v>4.58</v>
      </c>
      <c r="AG154" s="13">
        <v>5.38</v>
      </c>
      <c r="AH154" s="53">
        <v>100</v>
      </c>
    </row>
    <row r="155" spans="1:34" ht="15" thickBot="1" x14ac:dyDescent="0.35">
      <c r="A155" s="5" t="s">
        <v>9</v>
      </c>
      <c r="B155" s="56">
        <f t="shared" si="24"/>
        <v>10.603048376408216</v>
      </c>
      <c r="C155" s="56">
        <f t="shared" si="25"/>
        <v>9.2113982770046388</v>
      </c>
      <c r="D155" s="56">
        <f t="shared" si="26"/>
        <v>7.9522862823061633</v>
      </c>
      <c r="E155" s="56">
        <f t="shared" si="27"/>
        <v>8.0848243870112668</v>
      </c>
      <c r="F155" s="56">
        <f t="shared" si="28"/>
        <v>6.7594433399602387</v>
      </c>
      <c r="G155" s="56">
        <f t="shared" si="29"/>
        <v>7.1570576540755466</v>
      </c>
      <c r="H155" s="56">
        <f t="shared" si="30"/>
        <v>5.8316766070245194</v>
      </c>
      <c r="I155" s="56">
        <f t="shared" si="31"/>
        <v>5.4340622929092115</v>
      </c>
      <c r="J155" s="56">
        <f t="shared" si="32"/>
        <v>4.903909874088801</v>
      </c>
      <c r="K155" s="56">
        <f t="shared" si="33"/>
        <v>5.4340622929092115</v>
      </c>
      <c r="L155" s="56">
        <f t="shared" si="34"/>
        <v>4.903909874088801</v>
      </c>
      <c r="M155" s="56">
        <f t="shared" si="35"/>
        <v>5.632869449966865</v>
      </c>
      <c r="N155" s="56">
        <f t="shared" si="36"/>
        <v>5.0364479787939027</v>
      </c>
      <c r="O155" s="56">
        <f t="shared" si="37"/>
        <v>3.7110669317428764</v>
      </c>
      <c r="P155" s="56">
        <f t="shared" si="38"/>
        <v>5.5003313452617633</v>
      </c>
      <c r="Q155" s="56">
        <f t="shared" si="39"/>
        <v>3.8436050364479786</v>
      </c>
      <c r="R155" s="57">
        <f t="shared" si="40"/>
        <v>100</v>
      </c>
      <c r="S155" s="5" t="s">
        <v>9</v>
      </c>
      <c r="T155" s="11">
        <v>11.7</v>
      </c>
      <c r="U155" s="13">
        <v>10.16</v>
      </c>
      <c r="V155" s="13">
        <v>8.77</v>
      </c>
      <c r="W155" s="13">
        <v>8.92</v>
      </c>
      <c r="X155" s="13">
        <v>7.46</v>
      </c>
      <c r="Y155" s="13">
        <v>7.89</v>
      </c>
      <c r="Z155" s="13">
        <v>6.43</v>
      </c>
      <c r="AA155" s="13">
        <v>5.99</v>
      </c>
      <c r="AB155" s="13">
        <v>5.41</v>
      </c>
      <c r="AC155" s="13">
        <v>5.99</v>
      </c>
      <c r="AD155" s="13">
        <v>5.41</v>
      </c>
      <c r="AE155" s="13">
        <v>6.21</v>
      </c>
      <c r="AF155" s="13">
        <v>5.56</v>
      </c>
      <c r="AG155" s="12">
        <v>4.09</v>
      </c>
      <c r="AH155" s="53">
        <v>100</v>
      </c>
    </row>
    <row r="156" spans="1:34" ht="15" thickBot="1" x14ac:dyDescent="0.35">
      <c r="A156" s="5" t="s">
        <v>10</v>
      </c>
      <c r="B156" s="56">
        <f t="shared" si="24"/>
        <v>9.7823236296879106</v>
      </c>
      <c r="C156" s="56">
        <f t="shared" si="25"/>
        <v>9.4151586677157084</v>
      </c>
      <c r="D156" s="56">
        <f t="shared" si="26"/>
        <v>9.23157618672961</v>
      </c>
      <c r="E156" s="56">
        <f t="shared" si="27"/>
        <v>8.0776291633884085</v>
      </c>
      <c r="F156" s="56">
        <f t="shared" si="28"/>
        <v>7.6711250983477575</v>
      </c>
      <c r="G156" s="56">
        <f t="shared" si="29"/>
        <v>6.6351953842119062</v>
      </c>
      <c r="H156" s="56">
        <f t="shared" si="30"/>
        <v>6.3467086283766054</v>
      </c>
      <c r="I156" s="56">
        <f t="shared" si="31"/>
        <v>6.4253868345135068</v>
      </c>
      <c r="J156" s="56">
        <f t="shared" si="32"/>
        <v>5.1927616050354048</v>
      </c>
      <c r="K156" s="56">
        <f t="shared" si="33"/>
        <v>5.0222921584054552</v>
      </c>
      <c r="L156" s="56">
        <f t="shared" si="34"/>
        <v>5.0091791240493055</v>
      </c>
      <c r="M156" s="56">
        <f t="shared" si="35"/>
        <v>4.7469184369263049</v>
      </c>
      <c r="N156" s="56">
        <f t="shared" si="36"/>
        <v>4.3273013375295042</v>
      </c>
      <c r="O156" s="56">
        <f t="shared" si="37"/>
        <v>4.1043797534749542</v>
      </c>
      <c r="P156" s="56">
        <f t="shared" si="38"/>
        <v>4.1306058221872544</v>
      </c>
      <c r="Q156" s="56">
        <f t="shared" si="39"/>
        <v>3.8814581694204042</v>
      </c>
      <c r="R156" s="57">
        <f t="shared" si="40"/>
        <v>100</v>
      </c>
      <c r="S156" s="5" t="s">
        <v>10</v>
      </c>
      <c r="T156" s="11">
        <v>10.63</v>
      </c>
      <c r="U156" s="13">
        <v>10.24</v>
      </c>
      <c r="V156" s="13">
        <v>10.039999999999999</v>
      </c>
      <c r="W156" s="13">
        <v>8.7799999999999994</v>
      </c>
      <c r="X156" s="13">
        <v>8.34</v>
      </c>
      <c r="Y156" s="13">
        <v>7.21</v>
      </c>
      <c r="Z156" s="13">
        <v>6.9</v>
      </c>
      <c r="AA156" s="13">
        <v>6.99</v>
      </c>
      <c r="AB156" s="13">
        <v>5.65</v>
      </c>
      <c r="AC156" s="13">
        <v>5.46</v>
      </c>
      <c r="AD156" s="13">
        <v>5.45</v>
      </c>
      <c r="AE156" s="13">
        <v>5.16</v>
      </c>
      <c r="AF156" s="13">
        <v>4.7</v>
      </c>
      <c r="AG156" s="12">
        <v>4.46</v>
      </c>
      <c r="AH156" s="53">
        <v>100</v>
      </c>
    </row>
    <row r="157" spans="1:34" ht="15" thickBot="1" x14ac:dyDescent="0.35">
      <c r="A157" s="14" t="s">
        <v>11</v>
      </c>
      <c r="B157" s="56">
        <f t="shared" si="24"/>
        <v>9.5286509079612536</v>
      </c>
      <c r="C157" s="56">
        <f t="shared" si="25"/>
        <v>9.2462368324437278</v>
      </c>
      <c r="D157" s="56">
        <f t="shared" si="26"/>
        <v>8.9609986161710307</v>
      </c>
      <c r="E157" s="56">
        <f t="shared" si="27"/>
        <v>7.8256940325905839</v>
      </c>
      <c r="F157" s="56">
        <f t="shared" si="28"/>
        <v>7.4416108898867517</v>
      </c>
      <c r="G157" s="56">
        <f t="shared" si="29"/>
        <v>7.1253071253071258</v>
      </c>
      <c r="H157" s="56">
        <f t="shared" si="30"/>
        <v>6.687565308254964</v>
      </c>
      <c r="I157" s="56">
        <f t="shared" si="31"/>
        <v>5.9787059787059791</v>
      </c>
      <c r="J157" s="56">
        <f t="shared" si="32"/>
        <v>5.1935948487672627</v>
      </c>
      <c r="K157" s="56">
        <f t="shared" si="33"/>
        <v>5.2105396932983137</v>
      </c>
      <c r="L157" s="56">
        <f t="shared" si="34"/>
        <v>4.9422463215566665</v>
      </c>
      <c r="M157" s="56">
        <f t="shared" si="35"/>
        <v>4.9196531955152647</v>
      </c>
      <c r="N157" s="56">
        <f t="shared" si="36"/>
        <v>4.2249145697421557</v>
      </c>
      <c r="O157" s="56">
        <f t="shared" si="37"/>
        <v>4.2955180886215372</v>
      </c>
      <c r="P157" s="57">
        <f t="shared" si="38"/>
        <v>4.2983422293767122</v>
      </c>
      <c r="Q157" s="57">
        <f t="shared" si="39"/>
        <v>4.1204213618006715</v>
      </c>
      <c r="R157" s="57">
        <f t="shared" si="40"/>
        <v>100</v>
      </c>
      <c r="S157" s="37" t="s">
        <v>11</v>
      </c>
      <c r="T157" s="22">
        <v>10.4</v>
      </c>
      <c r="U157" s="21">
        <v>10.1</v>
      </c>
      <c r="V157" s="21">
        <v>9.7799999999999994</v>
      </c>
      <c r="W157" s="21">
        <v>8.5500000000000007</v>
      </c>
      <c r="X157" s="21">
        <v>8.1300000000000008</v>
      </c>
      <c r="Y157" s="21">
        <v>7.78</v>
      </c>
      <c r="Z157" s="21">
        <v>7.3</v>
      </c>
      <c r="AA157" s="21">
        <v>6.53</v>
      </c>
      <c r="AB157" s="21">
        <v>5.67</v>
      </c>
      <c r="AC157" s="21">
        <v>5.69</v>
      </c>
      <c r="AD157" s="21">
        <v>5.4</v>
      </c>
      <c r="AE157" s="21">
        <v>5.37</v>
      </c>
      <c r="AF157" s="24">
        <v>4.6100000000000003</v>
      </c>
      <c r="AG157" s="21">
        <v>4.6900000000000004</v>
      </c>
      <c r="AH157" s="53">
        <v>100</v>
      </c>
    </row>
    <row r="158" spans="1:34" ht="15" thickBot="1" x14ac:dyDescent="0.35">
      <c r="A158" s="5" t="s">
        <v>12</v>
      </c>
      <c r="B158" s="56">
        <f t="shared" si="24"/>
        <v>9.5718901453957983</v>
      </c>
      <c r="C158" s="56">
        <f t="shared" si="25"/>
        <v>8.9862681744749597</v>
      </c>
      <c r="D158" s="56">
        <f t="shared" si="26"/>
        <v>8.057350565428111</v>
      </c>
      <c r="E158" s="56">
        <f t="shared" si="27"/>
        <v>7.6130856219709209</v>
      </c>
      <c r="F158" s="56">
        <f t="shared" si="28"/>
        <v>6.8255250403877223</v>
      </c>
      <c r="G158" s="56">
        <f t="shared" si="29"/>
        <v>6.8255250403877223</v>
      </c>
      <c r="H158" s="56">
        <f t="shared" si="30"/>
        <v>6.1187399030694669</v>
      </c>
      <c r="I158" s="56">
        <f t="shared" si="31"/>
        <v>5.6946688206785137</v>
      </c>
      <c r="J158" s="56">
        <f t="shared" si="32"/>
        <v>5.3513731825525035</v>
      </c>
      <c r="K158" s="56">
        <f t="shared" si="33"/>
        <v>5.8360258481421647</v>
      </c>
      <c r="L158" s="56">
        <f t="shared" si="34"/>
        <v>5.2504038772213244</v>
      </c>
      <c r="M158" s="56">
        <f t="shared" si="35"/>
        <v>4.9676898222940222</v>
      </c>
      <c r="N158" s="56">
        <f t="shared" si="36"/>
        <v>4.3618739903069468</v>
      </c>
      <c r="O158" s="56">
        <f t="shared" si="37"/>
        <v>4.8667205169628431</v>
      </c>
      <c r="P158" s="56">
        <f t="shared" si="38"/>
        <v>4.8465266558966071</v>
      </c>
      <c r="Q158" s="56">
        <f t="shared" si="39"/>
        <v>4.8263327948303711</v>
      </c>
      <c r="R158" s="57">
        <f t="shared" si="40"/>
        <v>100</v>
      </c>
      <c r="S158" s="5" t="s">
        <v>12</v>
      </c>
      <c r="T158" s="11">
        <v>10.6</v>
      </c>
      <c r="U158" s="13">
        <v>9.9499999999999993</v>
      </c>
      <c r="V158" s="13">
        <v>8.92</v>
      </c>
      <c r="W158" s="13">
        <v>8.43</v>
      </c>
      <c r="X158" s="13">
        <v>7.56</v>
      </c>
      <c r="Y158" s="13">
        <v>7.56</v>
      </c>
      <c r="Z158" s="13">
        <v>6.77</v>
      </c>
      <c r="AA158" s="13">
        <v>6.3</v>
      </c>
      <c r="AB158" s="13">
        <v>5.92</v>
      </c>
      <c r="AC158" s="13">
        <v>6.46</v>
      </c>
      <c r="AD158" s="13">
        <v>5.81</v>
      </c>
      <c r="AE158" s="13">
        <v>5.5</v>
      </c>
      <c r="AF158" s="12">
        <v>4.83</v>
      </c>
      <c r="AG158" s="13">
        <v>5.39</v>
      </c>
      <c r="AH158" s="53">
        <v>100</v>
      </c>
    </row>
    <row r="159" spans="1:34" ht="15" thickBot="1" x14ac:dyDescent="0.35">
      <c r="A159" s="5" t="s">
        <v>13</v>
      </c>
      <c r="B159" s="56">
        <f t="shared" si="24"/>
        <v>9.387755102040817</v>
      </c>
      <c r="C159" s="56">
        <f t="shared" si="25"/>
        <v>8.5714285714285712</v>
      </c>
      <c r="D159" s="56">
        <f t="shared" si="26"/>
        <v>8.9795918367346932</v>
      </c>
      <c r="E159" s="56">
        <f t="shared" si="27"/>
        <v>8.0816326530612237</v>
      </c>
      <c r="F159" s="56">
        <f t="shared" si="28"/>
        <v>7.1020408163265314</v>
      </c>
      <c r="G159" s="56">
        <f t="shared" si="29"/>
        <v>8.0816326530612237</v>
      </c>
      <c r="H159" s="56">
        <f t="shared" si="30"/>
        <v>7.0204081632653059</v>
      </c>
      <c r="I159" s="56">
        <f t="shared" si="31"/>
        <v>6.4489795918367339</v>
      </c>
      <c r="J159" s="56">
        <f t="shared" si="32"/>
        <v>5.7142857142857144</v>
      </c>
      <c r="K159" s="56">
        <f t="shared" si="33"/>
        <v>6.0408163265306127</v>
      </c>
      <c r="L159" s="56">
        <f t="shared" si="34"/>
        <v>4.8163265306122449</v>
      </c>
      <c r="M159" s="56">
        <f t="shared" si="35"/>
        <v>3.9183673469387754</v>
      </c>
      <c r="N159" s="56">
        <f t="shared" si="36"/>
        <v>4.6530612244897966</v>
      </c>
      <c r="O159" s="56">
        <f t="shared" si="37"/>
        <v>3.6734693877551026</v>
      </c>
      <c r="P159" s="56">
        <f t="shared" si="38"/>
        <v>4.8163265306122449</v>
      </c>
      <c r="Q159" s="56">
        <f t="shared" si="39"/>
        <v>2.693877551020408</v>
      </c>
      <c r="R159" s="57">
        <f t="shared" si="40"/>
        <v>100</v>
      </c>
      <c r="S159" s="5" t="s">
        <v>13</v>
      </c>
      <c r="T159" s="11">
        <v>10.15</v>
      </c>
      <c r="U159" s="13">
        <v>9.27</v>
      </c>
      <c r="V159" s="13">
        <v>9.7100000000000009</v>
      </c>
      <c r="W159" s="13">
        <v>8.74</v>
      </c>
      <c r="X159" s="13">
        <v>7.68</v>
      </c>
      <c r="Y159" s="13">
        <v>8.74</v>
      </c>
      <c r="Z159" s="13">
        <v>7.59</v>
      </c>
      <c r="AA159" s="13">
        <v>6.97</v>
      </c>
      <c r="AB159" s="13">
        <v>6.18</v>
      </c>
      <c r="AC159" s="13">
        <v>6.53</v>
      </c>
      <c r="AD159" s="13">
        <v>5.21</v>
      </c>
      <c r="AE159" s="13">
        <v>4.24</v>
      </c>
      <c r="AF159" s="13">
        <v>5.03</v>
      </c>
      <c r="AG159" s="12">
        <v>3.97</v>
      </c>
      <c r="AH159" s="53">
        <v>100</v>
      </c>
    </row>
    <row r="160" spans="1:34" ht="15" thickBot="1" x14ac:dyDescent="0.35">
      <c r="A160" s="5" t="s">
        <v>14</v>
      </c>
      <c r="B160" s="56">
        <f t="shared" si="24"/>
        <v>9.5510983763132753</v>
      </c>
      <c r="C160" s="56">
        <f t="shared" si="25"/>
        <v>9.2645654250238785</v>
      </c>
      <c r="D160" s="56">
        <f t="shared" si="26"/>
        <v>7.9274116523400187</v>
      </c>
      <c r="E160" s="56">
        <f t="shared" si="27"/>
        <v>8.1184336198662841</v>
      </c>
      <c r="F160" s="56">
        <f t="shared" si="28"/>
        <v>6.5425023877745945</v>
      </c>
      <c r="G160" s="56">
        <f t="shared" si="29"/>
        <v>7.8319006685768873</v>
      </c>
      <c r="H160" s="56">
        <f t="shared" si="30"/>
        <v>6.5902578796561597</v>
      </c>
      <c r="I160" s="56">
        <f t="shared" si="31"/>
        <v>5.9694364851957973</v>
      </c>
      <c r="J160" s="56">
        <f t="shared" si="32"/>
        <v>5.396370582617001</v>
      </c>
      <c r="K160" s="56">
        <f t="shared" si="33"/>
        <v>5.0620821394460362</v>
      </c>
      <c r="L160" s="56">
        <f t="shared" si="34"/>
        <v>5.7306590257879657</v>
      </c>
      <c r="M160" s="56">
        <f t="shared" si="35"/>
        <v>4.5367717287488061</v>
      </c>
      <c r="N160" s="56">
        <f t="shared" si="36"/>
        <v>3.7726838586437439</v>
      </c>
      <c r="O160" s="56">
        <f t="shared" si="37"/>
        <v>4.6800382043935054</v>
      </c>
      <c r="P160" s="56">
        <f t="shared" si="38"/>
        <v>4.3935052531041068</v>
      </c>
      <c r="Q160" s="56">
        <f t="shared" si="39"/>
        <v>4.6322827125119392</v>
      </c>
      <c r="R160" s="57">
        <f t="shared" si="40"/>
        <v>100</v>
      </c>
      <c r="S160" s="5" t="s">
        <v>14</v>
      </c>
      <c r="T160" s="11">
        <v>10.5</v>
      </c>
      <c r="U160" s="13">
        <v>10.18</v>
      </c>
      <c r="V160" s="13">
        <v>8.7100000000000009</v>
      </c>
      <c r="W160" s="13">
        <v>8.92</v>
      </c>
      <c r="X160" s="13">
        <v>7.19</v>
      </c>
      <c r="Y160" s="13">
        <v>8.61</v>
      </c>
      <c r="Z160" s="13">
        <v>7.24</v>
      </c>
      <c r="AA160" s="13">
        <v>6.56</v>
      </c>
      <c r="AB160" s="13">
        <v>5.93</v>
      </c>
      <c r="AC160" s="13">
        <v>5.56</v>
      </c>
      <c r="AD160" s="13">
        <v>6.3</v>
      </c>
      <c r="AE160" s="13">
        <v>4.99</v>
      </c>
      <c r="AF160" s="12">
        <v>4.1500000000000004</v>
      </c>
      <c r="AG160" s="13">
        <v>5.14</v>
      </c>
      <c r="AH160" s="53">
        <v>100</v>
      </c>
    </row>
    <row r="161" spans="1:34" ht="15" thickBot="1" x14ac:dyDescent="0.35">
      <c r="A161" s="5" t="s">
        <v>15</v>
      </c>
      <c r="B161" s="56">
        <f t="shared" si="24"/>
        <v>9.0548578982154648</v>
      </c>
      <c r="C161" s="56">
        <f t="shared" si="25"/>
        <v>9.3324520819563794</v>
      </c>
      <c r="D161" s="56">
        <f t="shared" si="26"/>
        <v>6.9266358228684739</v>
      </c>
      <c r="E161" s="56">
        <f t="shared" si="27"/>
        <v>7.7726371447455378</v>
      </c>
      <c r="F161" s="56">
        <f t="shared" si="28"/>
        <v>7.2967614011896904</v>
      </c>
      <c r="G161" s="56">
        <f t="shared" si="29"/>
        <v>6.8605419695968273</v>
      </c>
      <c r="H161" s="56">
        <f t="shared" si="30"/>
        <v>6.4111037673496369</v>
      </c>
      <c r="I161" s="56">
        <f t="shared" si="31"/>
        <v>6.146728354263054</v>
      </c>
      <c r="J161" s="56">
        <f t="shared" si="32"/>
        <v>6.2128222075346988</v>
      </c>
      <c r="K161" s="56">
        <f t="shared" si="33"/>
        <v>5.6047587574355591</v>
      </c>
      <c r="L161" s="56">
        <f t="shared" si="34"/>
        <v>5.2610707204230005</v>
      </c>
      <c r="M161" s="56">
        <f t="shared" si="35"/>
        <v>4.8380700594844681</v>
      </c>
      <c r="N161" s="56">
        <f t="shared" si="36"/>
        <v>4.6133509583608729</v>
      </c>
      <c r="O161" s="56">
        <f t="shared" si="37"/>
        <v>4.5604758757435562</v>
      </c>
      <c r="P161" s="56">
        <f t="shared" si="38"/>
        <v>4.6662260409781897</v>
      </c>
      <c r="Q161" s="56">
        <f t="shared" si="39"/>
        <v>4.4415069398545937</v>
      </c>
      <c r="R161" s="57">
        <f t="shared" si="40"/>
        <v>100</v>
      </c>
      <c r="S161" s="5" t="s">
        <v>15</v>
      </c>
      <c r="T161" s="13">
        <v>9.9600000000000009</v>
      </c>
      <c r="U161" s="11">
        <v>10.27</v>
      </c>
      <c r="V161" s="13">
        <v>7.62</v>
      </c>
      <c r="W161" s="13">
        <v>8.5500000000000007</v>
      </c>
      <c r="X161" s="13">
        <v>8.0299999999999994</v>
      </c>
      <c r="Y161" s="13">
        <v>7.55</v>
      </c>
      <c r="Z161" s="13">
        <v>7.05</v>
      </c>
      <c r="AA161" s="13">
        <v>6.76</v>
      </c>
      <c r="AB161" s="13">
        <v>6.84</v>
      </c>
      <c r="AC161" s="13">
        <v>6.17</v>
      </c>
      <c r="AD161" s="13">
        <v>5.79</v>
      </c>
      <c r="AE161" s="13">
        <v>5.32</v>
      </c>
      <c r="AF161" s="13">
        <v>5.08</v>
      </c>
      <c r="AG161" s="12">
        <v>5.0199999999999996</v>
      </c>
      <c r="AH161" s="53">
        <v>100</v>
      </c>
    </row>
    <row r="162" spans="1:34" ht="15" thickBot="1" x14ac:dyDescent="0.35">
      <c r="A162" s="14" t="s">
        <v>16</v>
      </c>
      <c r="B162" s="56">
        <f t="shared" si="24"/>
        <v>9.3079060368780002</v>
      </c>
      <c r="C162" s="56">
        <f t="shared" si="25"/>
        <v>9.156352614296539</v>
      </c>
      <c r="D162" s="56">
        <f t="shared" si="26"/>
        <v>7.5713564031321043</v>
      </c>
      <c r="E162" s="56">
        <f t="shared" si="27"/>
        <v>7.7923718110634006</v>
      </c>
      <c r="F162" s="56">
        <f t="shared" si="28"/>
        <v>7.0346046981560999</v>
      </c>
      <c r="G162" s="56">
        <f t="shared" si="29"/>
        <v>7.0724930538014652</v>
      </c>
      <c r="H162" s="56">
        <f t="shared" si="30"/>
        <v>6.390502652184896</v>
      </c>
      <c r="I162" s="56">
        <f t="shared" si="31"/>
        <v>6.005304369790351</v>
      </c>
      <c r="J162" s="56">
        <f t="shared" si="32"/>
        <v>5.796918413740844</v>
      </c>
      <c r="K162" s="56">
        <f t="shared" si="33"/>
        <v>5.63905026521849</v>
      </c>
      <c r="L162" s="56">
        <f t="shared" si="34"/>
        <v>5.2854256125284156</v>
      </c>
      <c r="M162" s="56">
        <f t="shared" si="35"/>
        <v>4.7676180853750951</v>
      </c>
      <c r="N162" s="56">
        <f t="shared" si="36"/>
        <v>4.4266228845668092</v>
      </c>
      <c r="O162" s="56">
        <f t="shared" si="37"/>
        <v>4.6034352109118464</v>
      </c>
      <c r="P162" s="57">
        <f t="shared" si="38"/>
        <v>4.6981561000252592</v>
      </c>
      <c r="Q162" s="57">
        <f t="shared" si="39"/>
        <v>4.4518817883303861</v>
      </c>
      <c r="R162" s="57">
        <f t="shared" si="40"/>
        <v>100</v>
      </c>
      <c r="S162" s="37" t="s">
        <v>16</v>
      </c>
      <c r="T162" s="22">
        <v>10.25</v>
      </c>
      <c r="U162" s="21">
        <v>10.08</v>
      </c>
      <c r="V162" s="21">
        <v>8.33</v>
      </c>
      <c r="W162" s="21">
        <v>8.58</v>
      </c>
      <c r="X162" s="21">
        <v>7.74</v>
      </c>
      <c r="Y162" s="21">
        <v>7.78</v>
      </c>
      <c r="Z162" s="21">
        <v>7.03</v>
      </c>
      <c r="AA162" s="21">
        <v>6.61</v>
      </c>
      <c r="AB162" s="21">
        <v>6.38</v>
      </c>
      <c r="AC162" s="21">
        <v>6.21</v>
      </c>
      <c r="AD162" s="21">
        <v>5.82</v>
      </c>
      <c r="AE162" s="21">
        <v>5.25</v>
      </c>
      <c r="AF162" s="24">
        <v>4.87</v>
      </c>
      <c r="AG162" s="21">
        <v>5.07</v>
      </c>
      <c r="AH162" s="53">
        <v>100</v>
      </c>
    </row>
    <row r="163" spans="1:34" ht="15" thickBot="1" x14ac:dyDescent="0.35">
      <c r="A163" s="5" t="s">
        <v>17</v>
      </c>
      <c r="B163" s="56">
        <f t="shared" si="24"/>
        <v>9.0909090909090917</v>
      </c>
      <c r="C163" s="56">
        <f t="shared" si="25"/>
        <v>9.8684210526315788</v>
      </c>
      <c r="D163" s="56">
        <f t="shared" si="26"/>
        <v>8.3732057416267942</v>
      </c>
      <c r="E163" s="56">
        <f t="shared" si="27"/>
        <v>7.8349282296650724</v>
      </c>
      <c r="F163" s="56">
        <f t="shared" si="28"/>
        <v>6.8181818181818175</v>
      </c>
      <c r="G163" s="56">
        <f t="shared" si="29"/>
        <v>9.0311004784688986</v>
      </c>
      <c r="H163" s="56">
        <f t="shared" si="30"/>
        <v>6.4593301435406705</v>
      </c>
      <c r="I163" s="56">
        <f t="shared" si="31"/>
        <v>5.3229665071770338</v>
      </c>
      <c r="J163" s="56">
        <f t="shared" si="32"/>
        <v>5.3229665071770338</v>
      </c>
      <c r="K163" s="56">
        <f t="shared" si="33"/>
        <v>4.6650717703349285</v>
      </c>
      <c r="L163" s="56">
        <f t="shared" si="34"/>
        <v>4.6650717703349285</v>
      </c>
      <c r="M163" s="56">
        <f t="shared" si="35"/>
        <v>5.143540669856459</v>
      </c>
      <c r="N163" s="56">
        <f t="shared" si="36"/>
        <v>4.0071770334928232</v>
      </c>
      <c r="O163" s="56">
        <f t="shared" si="37"/>
        <v>4.3062200956937797</v>
      </c>
      <c r="P163" s="56">
        <f t="shared" si="38"/>
        <v>4.6052631578947363</v>
      </c>
      <c r="Q163" s="56">
        <f t="shared" si="39"/>
        <v>4.4856459330143537</v>
      </c>
      <c r="R163" s="57">
        <f t="shared" si="40"/>
        <v>100</v>
      </c>
      <c r="S163" s="5" t="s">
        <v>17</v>
      </c>
      <c r="T163" s="13">
        <v>10</v>
      </c>
      <c r="U163" s="11">
        <v>10.86</v>
      </c>
      <c r="V163" s="13">
        <v>9.2100000000000009</v>
      </c>
      <c r="W163" s="13">
        <v>8.6199999999999992</v>
      </c>
      <c r="X163" s="13">
        <v>7.5</v>
      </c>
      <c r="Y163" s="13">
        <v>9.93</v>
      </c>
      <c r="Z163" s="13">
        <v>7.11</v>
      </c>
      <c r="AA163" s="13">
        <v>5.86</v>
      </c>
      <c r="AB163" s="13">
        <v>5.86</v>
      </c>
      <c r="AC163" s="13">
        <v>5.13</v>
      </c>
      <c r="AD163" s="13">
        <v>5.13</v>
      </c>
      <c r="AE163" s="13">
        <v>5.66</v>
      </c>
      <c r="AF163" s="12">
        <v>4.41</v>
      </c>
      <c r="AG163" s="13">
        <v>4.74</v>
      </c>
      <c r="AH163" s="53">
        <v>100</v>
      </c>
    </row>
    <row r="164" spans="1:34" ht="15" thickBot="1" x14ac:dyDescent="0.35">
      <c r="A164" s="5" t="s">
        <v>18</v>
      </c>
      <c r="B164" s="56">
        <f t="shared" si="24"/>
        <v>8.310991957104557</v>
      </c>
      <c r="C164" s="56">
        <f t="shared" si="25"/>
        <v>7.2386058981233248</v>
      </c>
      <c r="D164" s="56">
        <f t="shared" si="26"/>
        <v>9.6514745308310985</v>
      </c>
      <c r="E164" s="56">
        <f t="shared" si="27"/>
        <v>5.3619302949061662</v>
      </c>
      <c r="F164" s="56">
        <f t="shared" si="28"/>
        <v>6.9705093833780163</v>
      </c>
      <c r="G164" s="56">
        <f t="shared" si="29"/>
        <v>7.5067024128686324</v>
      </c>
      <c r="H164" s="56">
        <f t="shared" si="30"/>
        <v>4.2895442359249332</v>
      </c>
      <c r="I164" s="56">
        <f t="shared" si="31"/>
        <v>6.9705093833780163</v>
      </c>
      <c r="J164" s="56">
        <f t="shared" si="32"/>
        <v>4.8257372654155493</v>
      </c>
      <c r="K164" s="56">
        <f t="shared" si="33"/>
        <v>7.2386058981233248</v>
      </c>
      <c r="L164" s="56">
        <f t="shared" si="34"/>
        <v>4.8257372654155493</v>
      </c>
      <c r="M164" s="56">
        <f t="shared" si="35"/>
        <v>4.5576407506702417</v>
      </c>
      <c r="N164" s="56">
        <f t="shared" si="36"/>
        <v>5.8981233243967823</v>
      </c>
      <c r="O164" s="56">
        <f t="shared" si="37"/>
        <v>6.7024128686327078</v>
      </c>
      <c r="P164" s="56">
        <f t="shared" si="38"/>
        <v>5.6300268096514747</v>
      </c>
      <c r="Q164" s="56">
        <f t="shared" si="39"/>
        <v>4.0214477211796247</v>
      </c>
      <c r="R164" s="57">
        <f t="shared" si="40"/>
        <v>100</v>
      </c>
      <c r="S164" s="5" t="s">
        <v>18</v>
      </c>
      <c r="T164" s="13">
        <v>9.1999999999999993</v>
      </c>
      <c r="U164" s="13">
        <v>8.01</v>
      </c>
      <c r="V164" s="11">
        <v>10.68</v>
      </c>
      <c r="W164" s="13">
        <v>5.93</v>
      </c>
      <c r="X164" s="13">
        <v>7.72</v>
      </c>
      <c r="Y164" s="13">
        <v>8.31</v>
      </c>
      <c r="Z164" s="12">
        <v>4.75</v>
      </c>
      <c r="AA164" s="13">
        <v>7.72</v>
      </c>
      <c r="AB164" s="13">
        <v>5.34</v>
      </c>
      <c r="AC164" s="13">
        <v>8.01</v>
      </c>
      <c r="AD164" s="13">
        <v>5.34</v>
      </c>
      <c r="AE164" s="13">
        <v>5.04</v>
      </c>
      <c r="AF164" s="13">
        <v>6.53</v>
      </c>
      <c r="AG164" s="13">
        <v>7.42</v>
      </c>
      <c r="AH164" s="53">
        <v>100</v>
      </c>
    </row>
    <row r="165" spans="1:34" ht="15" thickBot="1" x14ac:dyDescent="0.35">
      <c r="A165" s="5" t="s">
        <v>19</v>
      </c>
      <c r="B165" s="56">
        <f t="shared" si="24"/>
        <v>7.4322759898124566</v>
      </c>
      <c r="C165" s="56">
        <f t="shared" si="25"/>
        <v>6.8997453114146792</v>
      </c>
      <c r="D165" s="56">
        <f t="shared" si="26"/>
        <v>7.8721926371845328</v>
      </c>
      <c r="E165" s="56">
        <f t="shared" si="27"/>
        <v>8.1037277147487838</v>
      </c>
      <c r="F165" s="56">
        <f t="shared" si="28"/>
        <v>7.6175040518638575</v>
      </c>
      <c r="G165" s="56">
        <f t="shared" si="29"/>
        <v>6.7376707571197043</v>
      </c>
      <c r="H165" s="56">
        <f t="shared" si="30"/>
        <v>6.6219032183375788</v>
      </c>
      <c r="I165" s="56">
        <f t="shared" si="31"/>
        <v>6.8997453114146792</v>
      </c>
      <c r="J165" s="56">
        <f t="shared" si="32"/>
        <v>6.1588330632090758</v>
      </c>
      <c r="K165" s="56">
        <f t="shared" si="33"/>
        <v>5.4410743227598974</v>
      </c>
      <c r="L165" s="56">
        <f t="shared" si="34"/>
        <v>5.371613799490623</v>
      </c>
      <c r="M165" s="56">
        <f t="shared" si="35"/>
        <v>5.3021532762213477</v>
      </c>
      <c r="N165" s="56">
        <f t="shared" si="36"/>
        <v>4.931697152118546</v>
      </c>
      <c r="O165" s="56">
        <f t="shared" si="37"/>
        <v>4.8159296133364204</v>
      </c>
      <c r="P165" s="56">
        <f t="shared" si="38"/>
        <v>4.9780041676313962</v>
      </c>
      <c r="Q165" s="56">
        <f t="shared" si="39"/>
        <v>4.8159296133364204</v>
      </c>
      <c r="R165" s="57">
        <f t="shared" si="40"/>
        <v>100</v>
      </c>
      <c r="S165" s="5" t="s">
        <v>19</v>
      </c>
      <c r="T165" s="13">
        <v>8.24</v>
      </c>
      <c r="U165" s="13">
        <v>7.65</v>
      </c>
      <c r="V165" s="13">
        <v>8.73</v>
      </c>
      <c r="W165" s="11">
        <v>8.98</v>
      </c>
      <c r="X165" s="13">
        <v>8.44</v>
      </c>
      <c r="Y165" s="13">
        <v>7.47</v>
      </c>
      <c r="Z165" s="13">
        <v>7.34</v>
      </c>
      <c r="AA165" s="13">
        <v>7.65</v>
      </c>
      <c r="AB165" s="13">
        <v>6.83</v>
      </c>
      <c r="AC165" s="13">
        <v>6.03</v>
      </c>
      <c r="AD165" s="13">
        <v>5.95</v>
      </c>
      <c r="AE165" s="13">
        <v>5.88</v>
      </c>
      <c r="AF165" s="13">
        <v>5.47</v>
      </c>
      <c r="AG165" s="12">
        <v>5.34</v>
      </c>
      <c r="AH165" s="53">
        <v>100</v>
      </c>
    </row>
    <row r="166" spans="1:34" ht="15" thickBot="1" x14ac:dyDescent="0.35">
      <c r="A166" s="5" t="s">
        <v>20</v>
      </c>
      <c r="B166" s="56">
        <f t="shared" si="24"/>
        <v>8.0250783699059571</v>
      </c>
      <c r="C166" s="56">
        <f t="shared" si="25"/>
        <v>8.0250783699059571</v>
      </c>
      <c r="D166" s="56">
        <f t="shared" si="26"/>
        <v>8.1713688610240336</v>
      </c>
      <c r="E166" s="56">
        <f t="shared" si="27"/>
        <v>7.9832810867293631</v>
      </c>
      <c r="F166" s="56">
        <f t="shared" si="28"/>
        <v>7.7742946708463947</v>
      </c>
      <c r="G166" s="56">
        <f t="shared" si="29"/>
        <v>7.7115987460815045</v>
      </c>
      <c r="H166" s="56">
        <f t="shared" si="30"/>
        <v>6.8547544409613375</v>
      </c>
      <c r="I166" s="56">
        <f t="shared" si="31"/>
        <v>6.3740856844305123</v>
      </c>
      <c r="J166" s="56">
        <f t="shared" si="32"/>
        <v>5.5381400208986413</v>
      </c>
      <c r="K166" s="56">
        <f t="shared" si="33"/>
        <v>5.5381400208986413</v>
      </c>
      <c r="L166" s="56">
        <f t="shared" si="34"/>
        <v>5.0783699059561132</v>
      </c>
      <c r="M166" s="56">
        <f t="shared" si="35"/>
        <v>4.8484848484848486</v>
      </c>
      <c r="N166" s="56">
        <f t="shared" si="36"/>
        <v>4.4723092998955067</v>
      </c>
      <c r="O166" s="56">
        <f t="shared" si="37"/>
        <v>4.3678160919540225</v>
      </c>
      <c r="P166" s="56">
        <f t="shared" si="38"/>
        <v>4.4932079414838038</v>
      </c>
      <c r="Q166" s="56">
        <f t="shared" si="39"/>
        <v>4.7439916405433644</v>
      </c>
      <c r="R166" s="57">
        <f t="shared" si="40"/>
        <v>100</v>
      </c>
      <c r="S166" s="5" t="s">
        <v>20</v>
      </c>
      <c r="T166" s="13">
        <v>8.84</v>
      </c>
      <c r="U166" s="13">
        <v>8.84</v>
      </c>
      <c r="V166" s="11">
        <v>9</v>
      </c>
      <c r="W166" s="13">
        <v>8.8000000000000007</v>
      </c>
      <c r="X166" s="13">
        <v>8.57</v>
      </c>
      <c r="Y166" s="13">
        <v>8.5</v>
      </c>
      <c r="Z166" s="13">
        <v>7.55</v>
      </c>
      <c r="AA166" s="13">
        <v>7.02</v>
      </c>
      <c r="AB166" s="13">
        <v>6.1</v>
      </c>
      <c r="AC166" s="13">
        <v>6.1</v>
      </c>
      <c r="AD166" s="13">
        <v>5.6</v>
      </c>
      <c r="AE166" s="13">
        <v>5.34</v>
      </c>
      <c r="AF166" s="13">
        <v>4.93</v>
      </c>
      <c r="AG166" s="12">
        <v>4.8099999999999996</v>
      </c>
      <c r="AH166" s="53">
        <v>100</v>
      </c>
    </row>
    <row r="167" spans="1:34" ht="15" thickBot="1" x14ac:dyDescent="0.35">
      <c r="A167" s="5" t="s">
        <v>21</v>
      </c>
      <c r="B167" s="56">
        <f t="shared" si="24"/>
        <v>8.1413210445468511</v>
      </c>
      <c r="C167" s="56">
        <f t="shared" si="25"/>
        <v>7.8341013824884786</v>
      </c>
      <c r="D167" s="56">
        <f t="shared" si="26"/>
        <v>7.0660522273425492</v>
      </c>
      <c r="E167" s="56">
        <f t="shared" si="27"/>
        <v>5.6835637480798766</v>
      </c>
      <c r="F167" s="56">
        <f t="shared" si="28"/>
        <v>7.8341013824884786</v>
      </c>
      <c r="G167" s="56">
        <f t="shared" si="29"/>
        <v>8.1413210445468511</v>
      </c>
      <c r="H167" s="56">
        <f t="shared" si="30"/>
        <v>4.9155145929339481</v>
      </c>
      <c r="I167" s="56">
        <f t="shared" si="31"/>
        <v>4.6082949308755765</v>
      </c>
      <c r="J167" s="56">
        <f t="shared" si="32"/>
        <v>6.2980030721966198</v>
      </c>
      <c r="K167" s="56">
        <f t="shared" si="33"/>
        <v>6.9124423963133648</v>
      </c>
      <c r="L167" s="56">
        <f t="shared" si="34"/>
        <v>4.7619047619047619</v>
      </c>
      <c r="M167" s="56">
        <f t="shared" si="35"/>
        <v>6.4516129032258061</v>
      </c>
      <c r="N167" s="56">
        <f t="shared" si="36"/>
        <v>3.0721966205837172</v>
      </c>
      <c r="O167" s="56">
        <f t="shared" si="37"/>
        <v>5.9907834101382482</v>
      </c>
      <c r="P167" s="56">
        <f t="shared" si="38"/>
        <v>6.1443932411674345</v>
      </c>
      <c r="Q167" s="56">
        <f t="shared" si="39"/>
        <v>6.1443932411674345</v>
      </c>
      <c r="R167" s="57">
        <f t="shared" si="40"/>
        <v>100</v>
      </c>
      <c r="S167" s="5" t="s">
        <v>21</v>
      </c>
      <c r="T167" s="13">
        <v>9.2799999999999994</v>
      </c>
      <c r="U167" s="13">
        <v>8.93</v>
      </c>
      <c r="V167" s="13">
        <v>8.06</v>
      </c>
      <c r="W167" s="13">
        <v>6.48</v>
      </c>
      <c r="X167" s="13">
        <v>8.93</v>
      </c>
      <c r="Y167" s="11">
        <v>9.2799999999999994</v>
      </c>
      <c r="Z167" s="13">
        <v>5.6</v>
      </c>
      <c r="AA167" s="13">
        <v>5.25</v>
      </c>
      <c r="AB167" s="13">
        <v>7.18</v>
      </c>
      <c r="AC167" s="13">
        <v>7.88</v>
      </c>
      <c r="AD167" s="13">
        <v>5.43</v>
      </c>
      <c r="AE167" s="13">
        <v>7.36</v>
      </c>
      <c r="AF167" s="12">
        <v>3.5</v>
      </c>
      <c r="AG167" s="13">
        <v>6.83</v>
      </c>
      <c r="AH167" s="53">
        <v>100</v>
      </c>
    </row>
    <row r="168" spans="1:34" ht="15" thickBot="1" x14ac:dyDescent="0.35">
      <c r="A168" s="5" t="s">
        <v>22</v>
      </c>
      <c r="B168" s="56">
        <f t="shared" si="24"/>
        <v>7.3170731707317067</v>
      </c>
      <c r="C168" s="56">
        <f t="shared" si="25"/>
        <v>7.9003181336161186</v>
      </c>
      <c r="D168" s="56">
        <f t="shared" si="26"/>
        <v>7.5821845174973497</v>
      </c>
      <c r="E168" s="56">
        <f t="shared" si="27"/>
        <v>6.9989395546129369</v>
      </c>
      <c r="F168" s="56">
        <f t="shared" si="28"/>
        <v>7.4761399787910925</v>
      </c>
      <c r="G168" s="56">
        <f t="shared" si="29"/>
        <v>8.112407211028632</v>
      </c>
      <c r="H168" s="56">
        <f t="shared" si="30"/>
        <v>6.1505832449628848</v>
      </c>
      <c r="I168" s="56">
        <f t="shared" si="31"/>
        <v>5.6203605514316006</v>
      </c>
      <c r="J168" s="56">
        <f t="shared" si="32"/>
        <v>6.3096500530222697</v>
      </c>
      <c r="K168" s="56">
        <f t="shared" si="33"/>
        <v>6.680805938494168</v>
      </c>
      <c r="L168" s="56">
        <f t="shared" si="34"/>
        <v>4.7189819724284199</v>
      </c>
      <c r="M168" s="56">
        <f t="shared" si="35"/>
        <v>5.8854718981972427</v>
      </c>
      <c r="N168" s="56">
        <f t="shared" si="36"/>
        <v>4.6659597030752922</v>
      </c>
      <c r="O168" s="56">
        <f t="shared" si="37"/>
        <v>4.7189819724284199</v>
      </c>
      <c r="P168" s="56">
        <f t="shared" si="38"/>
        <v>4.6659597030752922</v>
      </c>
      <c r="Q168" s="56">
        <f t="shared" si="39"/>
        <v>5.1961823966065745</v>
      </c>
      <c r="R168" s="57">
        <f t="shared" si="40"/>
        <v>100</v>
      </c>
      <c r="S168" s="5" t="s">
        <v>22</v>
      </c>
      <c r="T168" s="13">
        <v>8.1199999999999992</v>
      </c>
      <c r="U168" s="13">
        <v>8.76</v>
      </c>
      <c r="V168" s="13">
        <v>8.41</v>
      </c>
      <c r="W168" s="13">
        <v>7.76</v>
      </c>
      <c r="X168" s="13">
        <v>8.2899999999999991</v>
      </c>
      <c r="Y168" s="11">
        <v>9</v>
      </c>
      <c r="Z168" s="13">
        <v>6.82</v>
      </c>
      <c r="AA168" s="13">
        <v>6.24</v>
      </c>
      <c r="AB168" s="13">
        <v>7</v>
      </c>
      <c r="AC168" s="13">
        <v>7.41</v>
      </c>
      <c r="AD168" s="13">
        <v>5.24</v>
      </c>
      <c r="AE168" s="13">
        <v>6.53</v>
      </c>
      <c r="AF168" s="12">
        <v>5.18</v>
      </c>
      <c r="AG168" s="13">
        <v>5.24</v>
      </c>
      <c r="AH168" s="53">
        <v>100</v>
      </c>
    </row>
    <row r="169" spans="1:34" ht="15" thickBot="1" x14ac:dyDescent="0.35">
      <c r="A169" s="5" t="s">
        <v>23</v>
      </c>
      <c r="B169" s="56">
        <f t="shared" si="24"/>
        <v>7.3868677905944997</v>
      </c>
      <c r="C169" s="56">
        <f t="shared" si="25"/>
        <v>8.0523513753327425</v>
      </c>
      <c r="D169" s="56">
        <f t="shared" si="26"/>
        <v>6.9875776397515521</v>
      </c>
      <c r="E169" s="56">
        <f t="shared" si="27"/>
        <v>7.6752440106477371</v>
      </c>
      <c r="F169" s="56">
        <f t="shared" si="28"/>
        <v>7.608695652173914</v>
      </c>
      <c r="G169" s="56">
        <f t="shared" si="29"/>
        <v>7.4755989352262642</v>
      </c>
      <c r="H169" s="56">
        <f t="shared" si="30"/>
        <v>6.9210292812777281</v>
      </c>
      <c r="I169" s="56">
        <f t="shared" si="31"/>
        <v>7.2981366459627326</v>
      </c>
      <c r="J169" s="56">
        <f t="shared" si="32"/>
        <v>6.6770186335403725</v>
      </c>
      <c r="K169" s="56">
        <f t="shared" si="33"/>
        <v>5.7675244010647742</v>
      </c>
      <c r="L169" s="56">
        <f t="shared" si="34"/>
        <v>5.479148181011535</v>
      </c>
      <c r="M169" s="56">
        <f t="shared" si="35"/>
        <v>4.6805678793256433</v>
      </c>
      <c r="N169" s="56">
        <f t="shared" si="36"/>
        <v>5.0798580301685892</v>
      </c>
      <c r="O169" s="56">
        <f t="shared" si="37"/>
        <v>4.2590949423247562</v>
      </c>
      <c r="P169" s="56">
        <f t="shared" si="38"/>
        <v>4.6805678793256433</v>
      </c>
      <c r="Q169" s="56">
        <f t="shared" si="39"/>
        <v>3.970718722271517</v>
      </c>
      <c r="R169" s="57">
        <f t="shared" si="40"/>
        <v>100</v>
      </c>
      <c r="S169" s="5" t="s">
        <v>23</v>
      </c>
      <c r="T169" s="13">
        <v>8.09</v>
      </c>
      <c r="U169" s="13">
        <v>8.81</v>
      </c>
      <c r="V169" s="13">
        <v>7.65</v>
      </c>
      <c r="W169" s="13">
        <v>8.4</v>
      </c>
      <c r="X169" s="13">
        <v>8.33</v>
      </c>
      <c r="Y169" s="11">
        <v>8.18</v>
      </c>
      <c r="Z169" s="13">
        <v>7.58</v>
      </c>
      <c r="AA169" s="13">
        <v>7.99</v>
      </c>
      <c r="AB169" s="13">
        <v>7.31</v>
      </c>
      <c r="AC169" s="13">
        <v>6.31</v>
      </c>
      <c r="AD169" s="13">
        <v>6</v>
      </c>
      <c r="AE169" s="13">
        <v>5.12</v>
      </c>
      <c r="AF169" s="13">
        <v>5.56</v>
      </c>
      <c r="AG169" s="12">
        <v>4.66</v>
      </c>
      <c r="AH169" s="53">
        <v>100</v>
      </c>
    </row>
    <row r="170" spans="1:34" ht="15" thickBot="1" x14ac:dyDescent="0.35">
      <c r="A170" s="5" t="s">
        <v>24</v>
      </c>
      <c r="B170" s="56">
        <f t="shared" si="24"/>
        <v>9.7111553784860547</v>
      </c>
      <c r="C170" s="56">
        <f t="shared" si="25"/>
        <v>8.5159362549800797</v>
      </c>
      <c r="D170" s="56">
        <f t="shared" si="26"/>
        <v>7.2709163346613552</v>
      </c>
      <c r="E170" s="56">
        <f t="shared" si="27"/>
        <v>7.2211155378486058</v>
      </c>
      <c r="F170" s="56">
        <f t="shared" si="28"/>
        <v>7.2709163346613552</v>
      </c>
      <c r="G170" s="56">
        <f t="shared" si="29"/>
        <v>7.6195219123505975</v>
      </c>
      <c r="H170" s="56">
        <f t="shared" si="30"/>
        <v>6.9721115537848597</v>
      </c>
      <c r="I170" s="56">
        <f t="shared" si="31"/>
        <v>5.6274900398406373</v>
      </c>
      <c r="J170" s="56">
        <f t="shared" si="32"/>
        <v>5.8266932270916332</v>
      </c>
      <c r="K170" s="56">
        <f t="shared" si="33"/>
        <v>4.8306772908366531</v>
      </c>
      <c r="L170" s="56">
        <f t="shared" si="34"/>
        <v>4.5318725099601593</v>
      </c>
      <c r="M170" s="56">
        <f t="shared" si="35"/>
        <v>4.4820717131474108</v>
      </c>
      <c r="N170" s="56">
        <f t="shared" si="36"/>
        <v>5.5278884462151394</v>
      </c>
      <c r="O170" s="56">
        <f t="shared" si="37"/>
        <v>4.5318725099601593</v>
      </c>
      <c r="P170" s="56">
        <f t="shared" si="38"/>
        <v>5.1294820717131477</v>
      </c>
      <c r="Q170" s="56">
        <f t="shared" si="39"/>
        <v>4.930278884462151</v>
      </c>
      <c r="R170" s="57">
        <f t="shared" si="40"/>
        <v>100</v>
      </c>
      <c r="S170" s="5" t="s">
        <v>24</v>
      </c>
      <c r="T170" s="11">
        <v>10.8</v>
      </c>
      <c r="U170" s="13">
        <v>9.4700000000000006</v>
      </c>
      <c r="V170" s="13">
        <v>8.08</v>
      </c>
      <c r="W170" s="13">
        <v>8.0299999999999994</v>
      </c>
      <c r="X170" s="13">
        <v>8.08</v>
      </c>
      <c r="Y170" s="13">
        <v>8.4700000000000006</v>
      </c>
      <c r="Z170" s="13">
        <v>7.75</v>
      </c>
      <c r="AA170" s="13">
        <v>6.26</v>
      </c>
      <c r="AB170" s="13">
        <v>6.48</v>
      </c>
      <c r="AC170" s="13">
        <v>5.37</v>
      </c>
      <c r="AD170" s="13">
        <v>5.04</v>
      </c>
      <c r="AE170" s="12">
        <v>4.9800000000000004</v>
      </c>
      <c r="AF170" s="13">
        <v>6.15</v>
      </c>
      <c r="AG170" s="13">
        <v>5.04</v>
      </c>
      <c r="AH170" s="53">
        <v>100</v>
      </c>
    </row>
    <row r="171" spans="1:34" ht="46.2" thickBot="1" x14ac:dyDescent="0.35">
      <c r="A171" s="17" t="s">
        <v>25</v>
      </c>
      <c r="B171" s="56">
        <f t="shared" si="24"/>
        <v>7.9546579546579554</v>
      </c>
      <c r="C171" s="56">
        <f t="shared" si="25"/>
        <v>7.9596079596079603</v>
      </c>
      <c r="D171" s="56">
        <f t="shared" si="26"/>
        <v>7.7071577071577062</v>
      </c>
      <c r="E171" s="56">
        <f t="shared" si="27"/>
        <v>7.6378576378576382</v>
      </c>
      <c r="F171" s="56">
        <f t="shared" si="28"/>
        <v>7.5339075339075343</v>
      </c>
      <c r="G171" s="56">
        <f t="shared" si="29"/>
        <v>7.5982575982575993</v>
      </c>
      <c r="H171" s="56">
        <f t="shared" si="30"/>
        <v>6.6231066231066222</v>
      </c>
      <c r="I171" s="56">
        <f t="shared" si="31"/>
        <v>6.4152064152064145</v>
      </c>
      <c r="J171" s="56">
        <f t="shared" si="32"/>
        <v>6.0192060192060195</v>
      </c>
      <c r="K171" s="56">
        <f t="shared" si="33"/>
        <v>5.608355608355609</v>
      </c>
      <c r="L171" s="56">
        <f t="shared" si="34"/>
        <v>5.0935550935550937</v>
      </c>
      <c r="M171" s="56">
        <f t="shared" si="35"/>
        <v>5.0391050391050394</v>
      </c>
      <c r="N171" s="56">
        <f t="shared" si="36"/>
        <v>4.7718047718047716</v>
      </c>
      <c r="O171" s="56">
        <f t="shared" si="37"/>
        <v>4.5787545787545785</v>
      </c>
      <c r="P171" s="57">
        <f t="shared" si="38"/>
        <v>4.8015048015048016</v>
      </c>
      <c r="Q171" s="57">
        <f t="shared" si="39"/>
        <v>4.657954657954658</v>
      </c>
      <c r="R171" s="57">
        <f t="shared" si="40"/>
        <v>100</v>
      </c>
      <c r="S171" s="17" t="s">
        <v>25</v>
      </c>
      <c r="T171" s="22">
        <v>8.7899999999999991</v>
      </c>
      <c r="U171" s="21">
        <v>8.7899999999999991</v>
      </c>
      <c r="V171" s="21">
        <v>8.51</v>
      </c>
      <c r="W171" s="21">
        <v>8.44</v>
      </c>
      <c r="X171" s="21">
        <v>8.32</v>
      </c>
      <c r="Y171" s="21">
        <v>8.39</v>
      </c>
      <c r="Z171" s="21">
        <v>7.32</v>
      </c>
      <c r="AA171" s="21">
        <v>7.09</v>
      </c>
      <c r="AB171" s="21">
        <v>6.65</v>
      </c>
      <c r="AC171" s="21">
        <v>6.19</v>
      </c>
      <c r="AD171" s="21">
        <v>5.63</v>
      </c>
      <c r="AE171" s="21">
        <v>5.57</v>
      </c>
      <c r="AF171" s="21">
        <v>5.27</v>
      </c>
      <c r="AG171" s="24">
        <v>5.0599999999999996</v>
      </c>
      <c r="AH171" s="53">
        <v>100</v>
      </c>
    </row>
    <row r="172" spans="1:34" ht="15" thickBot="1" x14ac:dyDescent="0.35">
      <c r="A172" s="19" t="s">
        <v>26</v>
      </c>
      <c r="B172" s="56">
        <f t="shared" si="24"/>
        <v>9.034669055383711</v>
      </c>
      <c r="C172" s="56">
        <f t="shared" si="25"/>
        <v>8.8625134715243465</v>
      </c>
      <c r="D172" s="56">
        <f t="shared" si="26"/>
        <v>8.2984589975786243</v>
      </c>
      <c r="E172" s="56">
        <f t="shared" si="27"/>
        <v>7.765196579282545</v>
      </c>
      <c r="F172" s="56">
        <f t="shared" si="28"/>
        <v>7.3774966058756846</v>
      </c>
      <c r="G172" s="56">
        <f t="shared" si="29"/>
        <v>7.2473301888112864</v>
      </c>
      <c r="H172" s="56">
        <f t="shared" si="30"/>
        <v>6.6034962979551279</v>
      </c>
      <c r="I172" s="56">
        <f t="shared" si="31"/>
        <v>6.1080241297745186</v>
      </c>
      <c r="J172" s="56">
        <f t="shared" si="32"/>
        <v>5.560765322546783</v>
      </c>
      <c r="K172" s="56">
        <f t="shared" si="33"/>
        <v>5.4180021554438955</v>
      </c>
      <c r="L172" s="56">
        <f t="shared" si="34"/>
        <v>5.0610942376866763</v>
      </c>
      <c r="M172" s="56">
        <f t="shared" si="35"/>
        <v>4.9197307094769549</v>
      </c>
      <c r="N172" s="56">
        <f t="shared" si="36"/>
        <v>4.4242585412963455</v>
      </c>
      <c r="O172" s="56">
        <f t="shared" si="37"/>
        <v>4.4438534858006635</v>
      </c>
      <c r="P172" s="56">
        <f t="shared" si="38"/>
        <v>4.5292314582837623</v>
      </c>
      <c r="Q172" s="56">
        <f t="shared" si="39"/>
        <v>4.3458787632790745</v>
      </c>
      <c r="R172" s="54">
        <f t="shared" si="40"/>
        <v>100</v>
      </c>
      <c r="S172" s="19" t="s">
        <v>26</v>
      </c>
      <c r="T172" s="22">
        <v>9.91</v>
      </c>
      <c r="U172" s="23">
        <v>9.73</v>
      </c>
      <c r="V172" s="21">
        <v>9.11</v>
      </c>
      <c r="W172" s="21">
        <v>8.52</v>
      </c>
      <c r="X172" s="21">
        <v>8.1</v>
      </c>
      <c r="Y172" s="21">
        <v>7.95</v>
      </c>
      <c r="Z172" s="21">
        <v>7.25</v>
      </c>
      <c r="AA172" s="21">
        <v>6.7</v>
      </c>
      <c r="AB172" s="21">
        <v>6.1</v>
      </c>
      <c r="AC172" s="21">
        <v>5.95</v>
      </c>
      <c r="AD172" s="21">
        <v>5.55</v>
      </c>
      <c r="AE172" s="21">
        <v>5.4</v>
      </c>
      <c r="AF172" s="24">
        <v>4.8600000000000003</v>
      </c>
      <c r="AG172" s="21">
        <v>4.88</v>
      </c>
      <c r="AH172" s="54">
        <v>100</v>
      </c>
    </row>
    <row r="174" spans="1:34" ht="15.6" x14ac:dyDescent="0.3">
      <c r="A174" s="183" t="s">
        <v>59</v>
      </c>
      <c r="B174" s="183"/>
      <c r="C174" s="183"/>
      <c r="D174" s="183"/>
      <c r="E174" s="183"/>
      <c r="F174" s="183"/>
      <c r="G174" s="183"/>
      <c r="H174" s="183"/>
      <c r="I174" s="183"/>
      <c r="J174" s="183"/>
      <c r="K174" s="183"/>
      <c r="L174" s="183"/>
      <c r="M174" s="183"/>
      <c r="N174" s="183"/>
      <c r="O174" s="183"/>
      <c r="P174" s="183"/>
      <c r="Q174" s="183"/>
    </row>
    <row r="175" spans="1:34" ht="16.2" thickBot="1" x14ac:dyDescent="0.35">
      <c r="A175" s="164" t="s">
        <v>28</v>
      </c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34" ht="15" thickBot="1" x14ac:dyDescent="0.35">
      <c r="A176" s="3" t="s">
        <v>1</v>
      </c>
      <c r="B176" s="4">
        <v>2001</v>
      </c>
      <c r="C176" s="4">
        <v>2002</v>
      </c>
      <c r="D176" s="4">
        <v>2003</v>
      </c>
      <c r="E176" s="4">
        <v>2004</v>
      </c>
      <c r="F176" s="4">
        <v>2005</v>
      </c>
      <c r="G176" s="4">
        <v>2006</v>
      </c>
      <c r="H176" s="4">
        <v>2007</v>
      </c>
      <c r="I176" s="4">
        <v>2008</v>
      </c>
      <c r="J176" s="4">
        <v>2009</v>
      </c>
      <c r="K176" s="4">
        <v>2010</v>
      </c>
      <c r="L176" s="4">
        <v>2011</v>
      </c>
      <c r="M176" s="4">
        <v>2012</v>
      </c>
      <c r="N176" s="4">
        <v>2013</v>
      </c>
      <c r="O176" s="4">
        <v>2014</v>
      </c>
      <c r="P176" s="4">
        <v>2015</v>
      </c>
      <c r="Q176" s="4">
        <v>2016</v>
      </c>
      <c r="R176" s="4" t="s">
        <v>93</v>
      </c>
    </row>
    <row r="177" spans="1:18" ht="15" thickBot="1" x14ac:dyDescent="0.35">
      <c r="A177" s="5" t="s">
        <v>3</v>
      </c>
      <c r="B177" s="55">
        <v>7.89</v>
      </c>
      <c r="C177" s="55">
        <v>8.5</v>
      </c>
      <c r="D177" s="93">
        <v>8.5</v>
      </c>
      <c r="E177" s="55">
        <v>8.15</v>
      </c>
      <c r="F177" s="55">
        <v>7.91</v>
      </c>
      <c r="G177" s="88">
        <v>6.88</v>
      </c>
      <c r="H177" s="55">
        <v>7.69</v>
      </c>
      <c r="I177" s="55">
        <v>7.26</v>
      </c>
      <c r="J177" s="55">
        <v>7.48</v>
      </c>
      <c r="K177" s="55">
        <v>7.96</v>
      </c>
      <c r="L177" s="55">
        <v>8.32</v>
      </c>
      <c r="M177" s="55">
        <v>7.74</v>
      </c>
      <c r="N177" s="55">
        <v>7.69</v>
      </c>
      <c r="O177" s="55">
        <v>7.97</v>
      </c>
      <c r="P177" s="56">
        <f>P121/$P$144*100</f>
        <v>6.9839307787391833</v>
      </c>
      <c r="Q177" s="56">
        <f>Q121/$Q$144*100</f>
        <v>7.5040257648953306</v>
      </c>
      <c r="R177" s="56">
        <f t="shared" ref="R177:R199" si="41">R121/$R$144*100</f>
        <v>7.8225817739023329</v>
      </c>
    </row>
    <row r="178" spans="1:18" ht="15" thickBot="1" x14ac:dyDescent="0.35">
      <c r="A178" s="5" t="s">
        <v>4</v>
      </c>
      <c r="B178" s="55">
        <v>0.23</v>
      </c>
      <c r="C178" s="55">
        <v>0.27</v>
      </c>
      <c r="D178" s="55">
        <v>0.27</v>
      </c>
      <c r="E178" s="55">
        <v>0.31</v>
      </c>
      <c r="F178" s="55">
        <v>0.21</v>
      </c>
      <c r="G178" s="94">
        <v>0.12</v>
      </c>
      <c r="H178" s="55">
        <v>0.21</v>
      </c>
      <c r="I178" s="55">
        <v>0.23</v>
      </c>
      <c r="J178" s="55">
        <v>0.2</v>
      </c>
      <c r="K178" s="55">
        <v>0.28000000000000003</v>
      </c>
      <c r="L178" s="55">
        <v>0.25</v>
      </c>
      <c r="M178" s="55">
        <v>0.28000000000000003</v>
      </c>
      <c r="N178" s="55">
        <v>0.22</v>
      </c>
      <c r="O178" s="93">
        <v>0.41</v>
      </c>
      <c r="P178" s="56">
        <f t="shared" ref="P178:P200" si="42">P122/$P$144*100</f>
        <v>0.18541409147095181</v>
      </c>
      <c r="Q178" s="88">
        <f t="shared" ref="Q178:Q199" si="43">Q122/$Q$144*100</f>
        <v>9.6618357487922704E-2</v>
      </c>
      <c r="R178" s="56">
        <f t="shared" si="41"/>
        <v>0.23653897294498022</v>
      </c>
    </row>
    <row r="179" spans="1:18" ht="15" thickBot="1" x14ac:dyDescent="0.35">
      <c r="A179" s="5" t="s">
        <v>5</v>
      </c>
      <c r="B179" s="55">
        <v>15.15</v>
      </c>
      <c r="C179" s="55">
        <v>15.21</v>
      </c>
      <c r="D179" s="55">
        <v>15.3</v>
      </c>
      <c r="E179" s="55">
        <v>14.38</v>
      </c>
      <c r="F179" s="55">
        <v>14.17</v>
      </c>
      <c r="G179" s="93">
        <v>15.76</v>
      </c>
      <c r="H179" s="55">
        <v>15.43</v>
      </c>
      <c r="I179" s="55">
        <v>14.44</v>
      </c>
      <c r="J179" s="55">
        <v>14.35</v>
      </c>
      <c r="K179" s="55">
        <v>13.95</v>
      </c>
      <c r="L179" s="55">
        <v>13.8</v>
      </c>
      <c r="M179" s="55">
        <v>14.91</v>
      </c>
      <c r="N179" s="88">
        <v>13.26</v>
      </c>
      <c r="O179" s="55">
        <v>13.48</v>
      </c>
      <c r="P179" s="56">
        <f t="shared" si="42"/>
        <v>13.99876390605686</v>
      </c>
      <c r="Q179" s="56">
        <f t="shared" si="43"/>
        <v>13.107890499194847</v>
      </c>
      <c r="R179" s="56">
        <f t="shared" si="41"/>
        <v>14.566041961174017</v>
      </c>
    </row>
    <row r="180" spans="1:18" ht="15" thickBot="1" x14ac:dyDescent="0.35">
      <c r="A180" s="5" t="s">
        <v>6</v>
      </c>
      <c r="B180" s="55">
        <v>1.92</v>
      </c>
      <c r="C180" s="55">
        <v>1.8</v>
      </c>
      <c r="D180" s="55">
        <v>2.02</v>
      </c>
      <c r="E180" s="94">
        <v>2.0499999999999998</v>
      </c>
      <c r="F180" s="55">
        <v>2.0299999999999998</v>
      </c>
      <c r="G180" s="55">
        <v>1.66</v>
      </c>
      <c r="H180" s="55">
        <v>1.72</v>
      </c>
      <c r="I180" s="55">
        <v>1.44</v>
      </c>
      <c r="J180" s="55">
        <v>1.43</v>
      </c>
      <c r="K180" s="88">
        <v>1.42</v>
      </c>
      <c r="L180" s="55">
        <v>1.52</v>
      </c>
      <c r="M180" s="55">
        <v>1.93</v>
      </c>
      <c r="N180" s="55">
        <v>1.74</v>
      </c>
      <c r="O180" s="55">
        <v>1.83</v>
      </c>
      <c r="P180" s="93">
        <f t="shared" si="42"/>
        <v>2.1322620519159456</v>
      </c>
      <c r="Q180" s="93">
        <f t="shared" si="43"/>
        <v>2.1256038647342996</v>
      </c>
      <c r="R180" s="56">
        <f t="shared" si="41"/>
        <v>1.8083334499699077</v>
      </c>
    </row>
    <row r="181" spans="1:18" ht="15" thickBot="1" x14ac:dyDescent="0.35">
      <c r="A181" s="5" t="s">
        <v>7</v>
      </c>
      <c r="B181" s="55">
        <v>10.01</v>
      </c>
      <c r="C181" s="55">
        <v>9.41</v>
      </c>
      <c r="D181" s="94">
        <v>10.64</v>
      </c>
      <c r="E181" s="55">
        <v>9.2100000000000009</v>
      </c>
      <c r="F181" s="55">
        <v>9.73</v>
      </c>
      <c r="G181" s="55">
        <v>9.8699999999999992</v>
      </c>
      <c r="H181" s="55">
        <v>10.45</v>
      </c>
      <c r="I181" s="55">
        <v>9.6199999999999992</v>
      </c>
      <c r="J181" s="88">
        <v>8.18</v>
      </c>
      <c r="K181" s="55">
        <v>9.5299999999999994</v>
      </c>
      <c r="L181" s="55">
        <v>9.73</v>
      </c>
      <c r="M181" s="55">
        <v>9.7899999999999991</v>
      </c>
      <c r="N181" s="55">
        <v>9.0500000000000007</v>
      </c>
      <c r="O181" s="55">
        <v>9.64</v>
      </c>
      <c r="P181" s="56">
        <f t="shared" si="42"/>
        <v>9.363411619283065</v>
      </c>
      <c r="Q181" s="93">
        <f t="shared" si="43"/>
        <v>10.660225442834138</v>
      </c>
      <c r="R181" s="56">
        <f t="shared" si="41"/>
        <v>9.7092950018895117</v>
      </c>
    </row>
    <row r="182" spans="1:18" ht="15" thickBot="1" x14ac:dyDescent="0.35">
      <c r="A182" s="5" t="s">
        <v>8</v>
      </c>
      <c r="B182" s="93">
        <v>3.04</v>
      </c>
      <c r="C182" s="55">
        <v>2.98</v>
      </c>
      <c r="D182" s="55">
        <v>2.88</v>
      </c>
      <c r="E182" s="55">
        <v>2.54</v>
      </c>
      <c r="F182" s="55">
        <v>2.9</v>
      </c>
      <c r="G182" s="55">
        <v>2.59</v>
      </c>
      <c r="H182" s="55">
        <v>2.56</v>
      </c>
      <c r="I182" s="55">
        <v>2.41</v>
      </c>
      <c r="J182" s="55">
        <v>2.82</v>
      </c>
      <c r="K182" s="55">
        <v>2.5099999999999998</v>
      </c>
      <c r="L182" s="94">
        <v>2.16</v>
      </c>
      <c r="M182" s="55">
        <v>2.19</v>
      </c>
      <c r="N182" s="55">
        <v>2.5299999999999998</v>
      </c>
      <c r="O182" s="55">
        <v>2.96</v>
      </c>
      <c r="P182" s="88">
        <f t="shared" si="42"/>
        <v>2.0704573547589615</v>
      </c>
      <c r="Q182" s="56">
        <f t="shared" si="43"/>
        <v>2.0933977455716586</v>
      </c>
      <c r="R182" s="56">
        <f t="shared" si="41"/>
        <v>2.6313211191512589</v>
      </c>
    </row>
    <row r="183" spans="1:18" ht="15" thickBot="1" x14ac:dyDescent="0.35">
      <c r="A183" s="5" t="s">
        <v>9</v>
      </c>
      <c r="B183" s="93">
        <v>2.48</v>
      </c>
      <c r="C183" s="55">
        <v>2.2000000000000002</v>
      </c>
      <c r="D183" s="55">
        <v>2.02</v>
      </c>
      <c r="E183" s="55">
        <v>2.2000000000000002</v>
      </c>
      <c r="F183" s="55">
        <v>1.94</v>
      </c>
      <c r="G183" s="55">
        <v>2.09</v>
      </c>
      <c r="H183" s="55">
        <v>1.87</v>
      </c>
      <c r="I183" s="55">
        <v>1.88</v>
      </c>
      <c r="J183" s="55">
        <v>1.86</v>
      </c>
      <c r="K183" s="55">
        <v>2.12</v>
      </c>
      <c r="L183" s="55">
        <v>2.0499999999999998</v>
      </c>
      <c r="M183" s="55">
        <v>2.42</v>
      </c>
      <c r="N183" s="55">
        <v>2.4</v>
      </c>
      <c r="O183" s="88">
        <v>1.76</v>
      </c>
      <c r="P183" s="56">
        <f t="shared" si="42"/>
        <v>2.5648949320148331</v>
      </c>
      <c r="Q183" s="56">
        <f t="shared" si="43"/>
        <v>1.8679549114331722</v>
      </c>
      <c r="R183" s="56">
        <f t="shared" si="41"/>
        <v>2.1120550897868351</v>
      </c>
    </row>
    <row r="184" spans="1:18" ht="15" thickBot="1" x14ac:dyDescent="0.35">
      <c r="A184" s="5" t="s">
        <v>10</v>
      </c>
      <c r="B184" s="55">
        <v>11.56</v>
      </c>
      <c r="C184" s="55">
        <v>11.34</v>
      </c>
      <c r="D184" s="93">
        <v>11.87</v>
      </c>
      <c r="E184" s="55">
        <v>11.1</v>
      </c>
      <c r="F184" s="55">
        <v>11.1</v>
      </c>
      <c r="G184" s="94">
        <v>9.77</v>
      </c>
      <c r="H184" s="55">
        <v>10.26</v>
      </c>
      <c r="I184" s="55">
        <v>11.23</v>
      </c>
      <c r="J184" s="55">
        <v>9.9700000000000006</v>
      </c>
      <c r="K184" s="55">
        <v>9.89</v>
      </c>
      <c r="L184" s="55">
        <v>10.56</v>
      </c>
      <c r="M184" s="55">
        <v>10.3</v>
      </c>
      <c r="N184" s="55">
        <v>10.44</v>
      </c>
      <c r="O184" s="55">
        <v>9.86</v>
      </c>
      <c r="P184" s="88">
        <f t="shared" si="42"/>
        <v>9.7342398022249679</v>
      </c>
      <c r="Q184" s="56">
        <f t="shared" si="43"/>
        <v>9.5330112721417066</v>
      </c>
      <c r="R184" s="56">
        <f t="shared" si="41"/>
        <v>10.673646199280586</v>
      </c>
    </row>
    <row r="185" spans="1:18" ht="15" thickBot="1" x14ac:dyDescent="0.35">
      <c r="A185" s="14" t="s">
        <v>11</v>
      </c>
      <c r="B185" s="53">
        <v>52.27</v>
      </c>
      <c r="C185" s="53">
        <v>51.71</v>
      </c>
      <c r="D185" s="95">
        <v>53.52</v>
      </c>
      <c r="E185" s="53">
        <v>49.95</v>
      </c>
      <c r="F185" s="53">
        <v>49.99</v>
      </c>
      <c r="G185" s="53">
        <v>48.73</v>
      </c>
      <c r="H185" s="53">
        <v>50.19</v>
      </c>
      <c r="I185" s="53">
        <v>48.51</v>
      </c>
      <c r="J185" s="89">
        <v>46.29</v>
      </c>
      <c r="K185" s="53">
        <v>47.66</v>
      </c>
      <c r="L185" s="53">
        <v>48.4</v>
      </c>
      <c r="M185" s="53">
        <v>49.56</v>
      </c>
      <c r="N185" s="53">
        <v>47.33</v>
      </c>
      <c r="O185" s="53">
        <v>47.91</v>
      </c>
      <c r="P185" s="53">
        <f t="shared" si="42"/>
        <v>47.03337453646477</v>
      </c>
      <c r="Q185" s="57">
        <f t="shared" si="43"/>
        <v>46.988727858293075</v>
      </c>
      <c r="R185" s="57">
        <f t="shared" si="41"/>
        <v>49.559813568099429</v>
      </c>
    </row>
    <row r="186" spans="1:18" ht="15" thickBot="1" x14ac:dyDescent="0.35">
      <c r="A186" s="5" t="s">
        <v>12</v>
      </c>
      <c r="B186" s="55">
        <v>7.34</v>
      </c>
      <c r="C186" s="55">
        <v>7.03</v>
      </c>
      <c r="D186" s="55">
        <v>6.73</v>
      </c>
      <c r="E186" s="55">
        <v>6.8</v>
      </c>
      <c r="F186" s="88">
        <v>6.41</v>
      </c>
      <c r="G186" s="55">
        <v>6.53</v>
      </c>
      <c r="H186" s="55">
        <v>6.42</v>
      </c>
      <c r="I186" s="55">
        <v>6.46</v>
      </c>
      <c r="J186" s="55">
        <v>6.67</v>
      </c>
      <c r="K186" s="55">
        <v>7.47</v>
      </c>
      <c r="L186" s="55">
        <v>7.19</v>
      </c>
      <c r="M186" s="55">
        <v>7</v>
      </c>
      <c r="N186" s="55">
        <v>6.83</v>
      </c>
      <c r="O186" s="94">
        <v>7.59</v>
      </c>
      <c r="P186" s="56">
        <f t="shared" si="42"/>
        <v>7.4165636588380712</v>
      </c>
      <c r="Q186" s="93">
        <f t="shared" si="43"/>
        <v>7.6972624798711751</v>
      </c>
      <c r="R186" s="56">
        <f t="shared" si="41"/>
        <v>6.9310117989558693</v>
      </c>
    </row>
    <row r="187" spans="1:18" ht="15" thickBot="1" x14ac:dyDescent="0.35">
      <c r="A187" s="5" t="s">
        <v>13</v>
      </c>
      <c r="B187" s="55">
        <v>1.78</v>
      </c>
      <c r="C187" s="55">
        <v>1.66</v>
      </c>
      <c r="D187" s="55">
        <v>1.86</v>
      </c>
      <c r="E187" s="55">
        <v>1.78</v>
      </c>
      <c r="F187" s="55">
        <v>1.65</v>
      </c>
      <c r="G187" s="93">
        <v>1.91</v>
      </c>
      <c r="H187" s="55">
        <v>1.82</v>
      </c>
      <c r="I187" s="55">
        <v>1.81</v>
      </c>
      <c r="J187" s="55">
        <v>1.76</v>
      </c>
      <c r="K187" s="55">
        <v>1.91</v>
      </c>
      <c r="L187" s="55">
        <v>1.63</v>
      </c>
      <c r="M187" s="94">
        <v>1.37</v>
      </c>
      <c r="N187" s="55">
        <v>1.8</v>
      </c>
      <c r="O187" s="55">
        <v>1.42</v>
      </c>
      <c r="P187" s="56">
        <f t="shared" si="42"/>
        <v>1.823238566131026</v>
      </c>
      <c r="Q187" s="88">
        <f t="shared" si="43"/>
        <v>1.0628019323671498</v>
      </c>
      <c r="R187" s="56">
        <f t="shared" si="41"/>
        <v>1.7145576441278148</v>
      </c>
    </row>
    <row r="188" spans="1:18" ht="15" thickBot="1" x14ac:dyDescent="0.35">
      <c r="A188" s="5" t="s">
        <v>14</v>
      </c>
      <c r="B188" s="55">
        <v>3.1</v>
      </c>
      <c r="C188" s="55">
        <v>3.06</v>
      </c>
      <c r="D188" s="55">
        <v>2.8</v>
      </c>
      <c r="E188" s="55">
        <v>3.06</v>
      </c>
      <c r="F188" s="55">
        <v>2.6</v>
      </c>
      <c r="G188" s="55">
        <v>3.17</v>
      </c>
      <c r="H188" s="55">
        <v>2.92</v>
      </c>
      <c r="I188" s="55">
        <v>2.86</v>
      </c>
      <c r="J188" s="55">
        <v>2.84</v>
      </c>
      <c r="K188" s="55">
        <v>2.74</v>
      </c>
      <c r="L188" s="93">
        <v>3.32</v>
      </c>
      <c r="M188" s="55">
        <v>2.7</v>
      </c>
      <c r="N188" s="88">
        <v>2.5</v>
      </c>
      <c r="O188" s="55">
        <v>3.09</v>
      </c>
      <c r="P188" s="56">
        <f t="shared" si="42"/>
        <v>2.8430160692212612</v>
      </c>
      <c r="Q188" s="56">
        <f t="shared" si="43"/>
        <v>3.1239935587761676</v>
      </c>
      <c r="R188" s="56">
        <f t="shared" si="41"/>
        <v>2.9308438422886893</v>
      </c>
    </row>
    <row r="189" spans="1:18" ht="15" thickBot="1" x14ac:dyDescent="0.35">
      <c r="A189" s="5" t="s">
        <v>15</v>
      </c>
      <c r="B189" s="55">
        <v>10.61</v>
      </c>
      <c r="C189" s="55">
        <v>11.15</v>
      </c>
      <c r="D189" s="88">
        <v>8.84</v>
      </c>
      <c r="E189" s="55">
        <v>10.6</v>
      </c>
      <c r="F189" s="55">
        <v>10.47</v>
      </c>
      <c r="G189" s="55">
        <v>10.02</v>
      </c>
      <c r="H189" s="55">
        <v>10.28</v>
      </c>
      <c r="I189" s="55">
        <v>10.66</v>
      </c>
      <c r="J189" s="93">
        <v>11.83</v>
      </c>
      <c r="K189" s="55">
        <v>10.95</v>
      </c>
      <c r="L189" s="55">
        <v>11.01</v>
      </c>
      <c r="M189" s="55">
        <v>10.41</v>
      </c>
      <c r="N189" s="55">
        <v>11.04</v>
      </c>
      <c r="O189" s="55">
        <v>10.87</v>
      </c>
      <c r="P189" s="56">
        <f t="shared" si="42"/>
        <v>10.908529048207665</v>
      </c>
      <c r="Q189" s="56">
        <f t="shared" si="43"/>
        <v>10.821256038647343</v>
      </c>
      <c r="R189" s="56">
        <f t="shared" si="41"/>
        <v>10.588268226797485</v>
      </c>
    </row>
    <row r="190" spans="1:18" ht="15" thickBot="1" x14ac:dyDescent="0.35">
      <c r="A190" s="14" t="s">
        <v>16</v>
      </c>
      <c r="B190" s="53">
        <v>22.84</v>
      </c>
      <c r="C190" s="53">
        <v>22.9</v>
      </c>
      <c r="D190" s="89">
        <v>20.22</v>
      </c>
      <c r="E190" s="53">
        <v>22.24</v>
      </c>
      <c r="F190" s="53">
        <v>21.13</v>
      </c>
      <c r="G190" s="53">
        <v>21.63</v>
      </c>
      <c r="H190" s="53">
        <v>21.45</v>
      </c>
      <c r="I190" s="53">
        <v>21.79</v>
      </c>
      <c r="J190" s="53">
        <v>23.11</v>
      </c>
      <c r="K190" s="53">
        <v>23.07</v>
      </c>
      <c r="L190" s="95">
        <v>23.15</v>
      </c>
      <c r="M190" s="53">
        <v>21.48</v>
      </c>
      <c r="N190" s="53">
        <v>22.18</v>
      </c>
      <c r="O190" s="53">
        <v>22.96</v>
      </c>
      <c r="P190" s="57">
        <f t="shared" si="42"/>
        <v>22.991347342398022</v>
      </c>
      <c r="Q190" s="57">
        <f t="shared" si="43"/>
        <v>22.705314009661837</v>
      </c>
      <c r="R190" s="57">
        <f t="shared" si="41"/>
        <v>22.16468151216986</v>
      </c>
    </row>
    <row r="191" spans="1:18" ht="15" thickBot="1" x14ac:dyDescent="0.35">
      <c r="A191" s="5" t="s">
        <v>17</v>
      </c>
      <c r="B191" s="55">
        <v>2.35</v>
      </c>
      <c r="C191" s="55">
        <v>2.61</v>
      </c>
      <c r="D191" s="55">
        <v>2.36</v>
      </c>
      <c r="E191" s="55">
        <v>2.36</v>
      </c>
      <c r="F191" s="55">
        <v>2.16</v>
      </c>
      <c r="G191" s="93">
        <v>2.92</v>
      </c>
      <c r="H191" s="55">
        <v>2.29</v>
      </c>
      <c r="I191" s="55">
        <v>2.04</v>
      </c>
      <c r="J191" s="55">
        <v>2.2400000000000002</v>
      </c>
      <c r="K191" s="88">
        <v>2.0099999999999998</v>
      </c>
      <c r="L191" s="55">
        <v>2.16</v>
      </c>
      <c r="M191" s="55">
        <v>2.4500000000000002</v>
      </c>
      <c r="N191" s="55">
        <v>2.12</v>
      </c>
      <c r="O191" s="55">
        <v>2.27</v>
      </c>
      <c r="P191" s="56">
        <f t="shared" si="42"/>
        <v>2.3794808405438812</v>
      </c>
      <c r="Q191" s="56">
        <f t="shared" si="43"/>
        <v>2.4154589371980677</v>
      </c>
      <c r="R191" s="56">
        <f t="shared" si="41"/>
        <v>2.3401962293728218</v>
      </c>
    </row>
    <row r="192" spans="1:18" ht="15" thickBot="1" x14ac:dyDescent="0.35">
      <c r="A192" s="5" t="s">
        <v>18</v>
      </c>
      <c r="B192" s="55">
        <v>0.48</v>
      </c>
      <c r="C192" s="55">
        <v>0.43</v>
      </c>
      <c r="D192" s="55">
        <v>0.61</v>
      </c>
      <c r="E192" s="55">
        <v>0.36</v>
      </c>
      <c r="F192" s="55">
        <v>0.49</v>
      </c>
      <c r="G192" s="55">
        <v>0.54</v>
      </c>
      <c r="H192" s="88">
        <v>0.34</v>
      </c>
      <c r="I192" s="55">
        <v>0.6</v>
      </c>
      <c r="J192" s="55">
        <v>0.45</v>
      </c>
      <c r="K192" s="55">
        <v>0.7</v>
      </c>
      <c r="L192" s="55">
        <v>0.5</v>
      </c>
      <c r="M192" s="55">
        <v>0.48</v>
      </c>
      <c r="N192" s="55">
        <v>0.7</v>
      </c>
      <c r="O192" s="93">
        <v>0.79</v>
      </c>
      <c r="P192" s="56">
        <f t="shared" si="42"/>
        <v>0.64894932014833129</v>
      </c>
      <c r="Q192" s="56">
        <f t="shared" si="43"/>
        <v>0.48309178743961351</v>
      </c>
      <c r="R192" s="56">
        <f t="shared" si="41"/>
        <v>0.52206530715075516</v>
      </c>
    </row>
    <row r="193" spans="1:18" ht="15" thickBot="1" x14ac:dyDescent="0.35">
      <c r="A193" s="5" t="s">
        <v>19</v>
      </c>
      <c r="B193" s="55">
        <v>4.97</v>
      </c>
      <c r="C193" s="88">
        <v>4.71</v>
      </c>
      <c r="D193" s="55">
        <v>5.73</v>
      </c>
      <c r="E193" s="55">
        <v>6.31</v>
      </c>
      <c r="F193" s="55">
        <v>6.24</v>
      </c>
      <c r="G193" s="55">
        <v>5.62</v>
      </c>
      <c r="H193" s="55">
        <v>6.06</v>
      </c>
      <c r="I193" s="93">
        <v>6.83</v>
      </c>
      <c r="J193" s="55">
        <v>6.7</v>
      </c>
      <c r="K193" s="55">
        <v>6.07</v>
      </c>
      <c r="L193" s="55">
        <v>6.42</v>
      </c>
      <c r="M193" s="55">
        <v>6.51</v>
      </c>
      <c r="N193" s="55">
        <v>6.74</v>
      </c>
      <c r="O193" s="55">
        <v>6.55</v>
      </c>
      <c r="P193" s="56">
        <f t="shared" si="42"/>
        <v>6.6440049443757729</v>
      </c>
      <c r="Q193" s="56">
        <f t="shared" si="43"/>
        <v>6.6988727858293071</v>
      </c>
      <c r="R193" s="56">
        <f t="shared" si="41"/>
        <v>6.0450403795820682</v>
      </c>
    </row>
    <row r="194" spans="1:18" ht="15" thickBot="1" x14ac:dyDescent="0.35">
      <c r="A194" s="5" t="s">
        <v>20</v>
      </c>
      <c r="B194" s="88">
        <v>5.95</v>
      </c>
      <c r="C194" s="55">
        <v>6.06</v>
      </c>
      <c r="D194" s="55">
        <v>6.59</v>
      </c>
      <c r="E194" s="55">
        <v>6.89</v>
      </c>
      <c r="F194" s="55">
        <v>7.06</v>
      </c>
      <c r="G194" s="94">
        <v>7.13</v>
      </c>
      <c r="H194" s="55">
        <v>6.95</v>
      </c>
      <c r="I194" s="55">
        <v>6.99</v>
      </c>
      <c r="J194" s="55">
        <v>6.67</v>
      </c>
      <c r="K194" s="55">
        <v>6.85</v>
      </c>
      <c r="L194" s="55">
        <v>6.72</v>
      </c>
      <c r="M194" s="55">
        <v>6.6</v>
      </c>
      <c r="N194" s="55">
        <v>6.77</v>
      </c>
      <c r="O194" s="55">
        <v>6.58</v>
      </c>
      <c r="P194" s="56">
        <f t="shared" si="42"/>
        <v>6.6440049443757729</v>
      </c>
      <c r="Q194" s="93">
        <f t="shared" si="43"/>
        <v>7.3107890499194843</v>
      </c>
      <c r="R194" s="56">
        <f t="shared" si="41"/>
        <v>6.6972721037972205</v>
      </c>
    </row>
    <row r="195" spans="1:18" ht="15" thickBot="1" x14ac:dyDescent="0.35">
      <c r="A195" s="5" t="s">
        <v>21</v>
      </c>
      <c r="B195" s="55">
        <v>0.82</v>
      </c>
      <c r="C195" s="55">
        <v>0.81</v>
      </c>
      <c r="D195" s="55">
        <v>0.78</v>
      </c>
      <c r="E195" s="55">
        <v>0.67</v>
      </c>
      <c r="F195" s="55">
        <v>0.97</v>
      </c>
      <c r="G195" s="55">
        <v>1.02</v>
      </c>
      <c r="H195" s="55">
        <v>0.68</v>
      </c>
      <c r="I195" s="55">
        <v>0.69</v>
      </c>
      <c r="J195" s="55">
        <v>1.03</v>
      </c>
      <c r="K195" s="55">
        <v>1.1599999999999999</v>
      </c>
      <c r="L195" s="55">
        <v>0.86</v>
      </c>
      <c r="M195" s="55">
        <v>1.19</v>
      </c>
      <c r="N195" s="88">
        <v>0.63</v>
      </c>
      <c r="O195" s="94">
        <v>1.23</v>
      </c>
      <c r="P195" s="56">
        <f t="shared" si="42"/>
        <v>1.2360939431396787</v>
      </c>
      <c r="Q195" s="93">
        <f t="shared" si="43"/>
        <v>1.288244766505636</v>
      </c>
      <c r="R195" s="56">
        <f t="shared" si="41"/>
        <v>0.91116491945078171</v>
      </c>
    </row>
    <row r="196" spans="1:18" ht="15" thickBot="1" x14ac:dyDescent="0.35">
      <c r="A196" s="5" t="s">
        <v>22</v>
      </c>
      <c r="B196" s="88">
        <v>2.14</v>
      </c>
      <c r="C196" s="55">
        <v>2.35</v>
      </c>
      <c r="D196" s="55">
        <v>2.41</v>
      </c>
      <c r="E196" s="55">
        <v>2.38</v>
      </c>
      <c r="F196" s="55">
        <v>2.68</v>
      </c>
      <c r="G196" s="55">
        <v>2.95</v>
      </c>
      <c r="H196" s="55">
        <v>2.46</v>
      </c>
      <c r="I196" s="55">
        <v>2.4300000000000002</v>
      </c>
      <c r="J196" s="55">
        <v>3</v>
      </c>
      <c r="K196" s="93">
        <v>3.25</v>
      </c>
      <c r="L196" s="55">
        <v>2.46</v>
      </c>
      <c r="M196" s="55">
        <v>3.16</v>
      </c>
      <c r="N196" s="55">
        <v>2.78</v>
      </c>
      <c r="O196" s="55">
        <v>2.8</v>
      </c>
      <c r="P196" s="56">
        <f t="shared" si="42"/>
        <v>2.7194066749072929</v>
      </c>
      <c r="Q196" s="56">
        <f t="shared" si="43"/>
        <v>3.1561996779388082</v>
      </c>
      <c r="R196" s="56">
        <f t="shared" si="41"/>
        <v>2.6397189525102522</v>
      </c>
    </row>
    <row r="197" spans="1:18" ht="15" thickBot="1" x14ac:dyDescent="0.35">
      <c r="A197" s="5" t="s">
        <v>23</v>
      </c>
      <c r="B197" s="88">
        <v>5.16</v>
      </c>
      <c r="C197" s="55">
        <v>5.73</v>
      </c>
      <c r="D197" s="55">
        <v>5.31</v>
      </c>
      <c r="E197" s="55">
        <v>6.24</v>
      </c>
      <c r="F197" s="55">
        <v>6.51</v>
      </c>
      <c r="G197" s="55">
        <v>6.51</v>
      </c>
      <c r="H197" s="55">
        <v>6.61</v>
      </c>
      <c r="I197" s="55">
        <v>7.54</v>
      </c>
      <c r="J197" s="93">
        <v>7.58</v>
      </c>
      <c r="K197" s="55">
        <v>6.72</v>
      </c>
      <c r="L197" s="55">
        <v>6.83</v>
      </c>
      <c r="M197" s="55">
        <v>6</v>
      </c>
      <c r="N197" s="55">
        <v>7.24</v>
      </c>
      <c r="O197" s="55">
        <v>6.05</v>
      </c>
      <c r="P197" s="56">
        <f t="shared" si="42"/>
        <v>6.5203955500618038</v>
      </c>
      <c r="Q197" s="56">
        <f t="shared" si="43"/>
        <v>5.7648953301127213</v>
      </c>
      <c r="R197" s="56">
        <f t="shared" si="41"/>
        <v>6.3095721303903591</v>
      </c>
    </row>
    <row r="198" spans="1:18" ht="15" thickBot="1" x14ac:dyDescent="0.35">
      <c r="A198" s="5" t="s">
        <v>24</v>
      </c>
      <c r="B198" s="55">
        <v>3.02</v>
      </c>
      <c r="C198" s="55">
        <v>2.7</v>
      </c>
      <c r="D198" s="88">
        <v>2.46</v>
      </c>
      <c r="E198" s="55">
        <v>2.61</v>
      </c>
      <c r="F198" s="55">
        <v>2.77</v>
      </c>
      <c r="G198" s="55">
        <v>2.95</v>
      </c>
      <c r="H198" s="55">
        <v>2.97</v>
      </c>
      <c r="I198" s="55">
        <v>2.59</v>
      </c>
      <c r="J198" s="55">
        <v>2.94</v>
      </c>
      <c r="K198" s="55">
        <v>2.5099999999999998</v>
      </c>
      <c r="L198" s="55">
        <v>2.52</v>
      </c>
      <c r="M198" s="55">
        <v>2.56</v>
      </c>
      <c r="N198" s="93">
        <v>3.51</v>
      </c>
      <c r="O198" s="55">
        <v>2.87</v>
      </c>
      <c r="P198" s="56">
        <f t="shared" si="42"/>
        <v>3.1829419035846724</v>
      </c>
      <c r="Q198" s="56">
        <f t="shared" si="43"/>
        <v>3.1884057971014492</v>
      </c>
      <c r="R198" s="56">
        <f t="shared" si="41"/>
        <v>2.8104748974764511</v>
      </c>
    </row>
    <row r="199" spans="1:18" ht="23.4" thickBot="1" x14ac:dyDescent="0.35">
      <c r="A199" s="17" t="s">
        <v>25</v>
      </c>
      <c r="B199" s="89">
        <v>24.9</v>
      </c>
      <c r="C199" s="53">
        <v>25.39</v>
      </c>
      <c r="D199" s="53">
        <v>26.26</v>
      </c>
      <c r="E199" s="53">
        <v>27.81</v>
      </c>
      <c r="F199" s="53">
        <v>28.87</v>
      </c>
      <c r="G199" s="53">
        <v>29.64</v>
      </c>
      <c r="H199" s="53">
        <v>28.36</v>
      </c>
      <c r="I199" s="53">
        <v>29.7</v>
      </c>
      <c r="J199" s="95">
        <v>30.61</v>
      </c>
      <c r="K199" s="53">
        <v>29.27</v>
      </c>
      <c r="L199" s="53">
        <v>28.46</v>
      </c>
      <c r="M199" s="53">
        <v>28.96</v>
      </c>
      <c r="N199" s="53">
        <v>30.5</v>
      </c>
      <c r="O199" s="53">
        <v>29.13</v>
      </c>
      <c r="P199" s="57">
        <f t="shared" si="42"/>
        <v>29.975278121137205</v>
      </c>
      <c r="Q199" s="57">
        <f t="shared" si="43"/>
        <v>30.305958132045092</v>
      </c>
      <c r="R199" s="57">
        <f t="shared" si="41"/>
        <v>28.275504919730711</v>
      </c>
    </row>
    <row r="200" spans="1:18" ht="15" thickBot="1" x14ac:dyDescent="0.35">
      <c r="A200" s="19" t="s">
        <v>26</v>
      </c>
      <c r="B200" s="53">
        <v>100</v>
      </c>
      <c r="C200" s="53">
        <v>100</v>
      </c>
      <c r="D200" s="53">
        <v>100</v>
      </c>
      <c r="E200" s="53">
        <v>100</v>
      </c>
      <c r="F200" s="53">
        <v>100</v>
      </c>
      <c r="G200" s="53">
        <v>100</v>
      </c>
      <c r="H200" s="53">
        <v>100</v>
      </c>
      <c r="I200" s="53">
        <v>100</v>
      </c>
      <c r="J200" s="53">
        <v>100</v>
      </c>
      <c r="K200" s="53">
        <v>100</v>
      </c>
      <c r="L200" s="53">
        <v>100</v>
      </c>
      <c r="M200" s="53">
        <v>100</v>
      </c>
      <c r="N200" s="53">
        <v>100</v>
      </c>
      <c r="O200" s="53">
        <v>100</v>
      </c>
      <c r="P200" s="57">
        <f t="shared" si="42"/>
        <v>100</v>
      </c>
      <c r="Q200" s="91">
        <f>Q144/$Q$144*100</f>
        <v>100</v>
      </c>
      <c r="R200" s="54">
        <f>R185+R190+R199</f>
        <v>100</v>
      </c>
    </row>
    <row r="201" spans="1:18" ht="15.6" x14ac:dyDescent="0.3">
      <c r="A201" s="2"/>
      <c r="Q201" s="96">
        <f>R185+R190+R199</f>
        <v>100</v>
      </c>
    </row>
    <row r="202" spans="1:18" ht="15.6" x14ac:dyDescent="0.3">
      <c r="A202" s="2"/>
    </row>
    <row r="203" spans="1:18" ht="16.2" thickBot="1" x14ac:dyDescent="0.35">
      <c r="A203" s="164" t="s">
        <v>30</v>
      </c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</row>
    <row r="204" spans="1:18" ht="23.4" thickBot="1" x14ac:dyDescent="0.35">
      <c r="A204" s="3" t="s">
        <v>1</v>
      </c>
      <c r="B204" s="26">
        <v>2001</v>
      </c>
      <c r="C204" s="26" t="s">
        <v>31</v>
      </c>
      <c r="D204" s="26" t="s">
        <v>32</v>
      </c>
      <c r="E204" s="26" t="s">
        <v>33</v>
      </c>
      <c r="F204" s="26" t="s">
        <v>34</v>
      </c>
      <c r="G204" s="26" t="s">
        <v>35</v>
      </c>
      <c r="H204" s="26" t="s">
        <v>36</v>
      </c>
      <c r="I204" s="26" t="s">
        <v>37</v>
      </c>
      <c r="J204" s="26" t="s">
        <v>38</v>
      </c>
      <c r="K204" s="26" t="s">
        <v>39</v>
      </c>
      <c r="L204" s="26" t="s">
        <v>40</v>
      </c>
      <c r="M204" s="26" t="s">
        <v>41</v>
      </c>
      <c r="N204" s="26" t="s">
        <v>42</v>
      </c>
      <c r="O204" s="26" t="s">
        <v>43</v>
      </c>
      <c r="P204" s="26" t="s">
        <v>57</v>
      </c>
      <c r="Q204" s="26" t="s">
        <v>81</v>
      </c>
      <c r="R204" s="26" t="s">
        <v>94</v>
      </c>
    </row>
    <row r="205" spans="1:18" ht="15" thickBot="1" x14ac:dyDescent="0.35">
      <c r="A205" s="5" t="s">
        <v>3</v>
      </c>
      <c r="B205" s="27"/>
      <c r="C205" s="93">
        <v>5.7</v>
      </c>
      <c r="D205" s="55">
        <v>-6.32</v>
      </c>
      <c r="E205" s="55">
        <v>-10.32</v>
      </c>
      <c r="F205" s="55">
        <v>-7.74</v>
      </c>
      <c r="G205" s="88">
        <v>-14.63</v>
      </c>
      <c r="H205" s="55">
        <v>1.97</v>
      </c>
      <c r="I205" s="55">
        <v>-12.67</v>
      </c>
      <c r="J205" s="55">
        <v>-6.31</v>
      </c>
      <c r="K205" s="55">
        <v>3.7</v>
      </c>
      <c r="L205" s="55">
        <v>-2.27</v>
      </c>
      <c r="M205" s="55">
        <v>-9.6300000000000008</v>
      </c>
      <c r="N205" s="55">
        <v>-10.66</v>
      </c>
      <c r="O205" s="55">
        <v>4.12</v>
      </c>
      <c r="P205" s="55">
        <f>(P121-O121)/O121*100</f>
        <v>-10.671936758893279</v>
      </c>
      <c r="Q205" s="55">
        <f>(Q121-P121)/P121*100</f>
        <v>3.0973451327433628</v>
      </c>
      <c r="R205" s="53">
        <f>(Q121-B121)/B121*100</f>
        <v>-54.223968565815326</v>
      </c>
    </row>
    <row r="206" spans="1:18" ht="15" thickBot="1" x14ac:dyDescent="0.35">
      <c r="A206" s="5" t="s">
        <v>4</v>
      </c>
      <c r="B206" s="27"/>
      <c r="C206" s="55">
        <v>13.33</v>
      </c>
      <c r="D206" s="55">
        <v>-5.88</v>
      </c>
      <c r="E206" s="55">
        <v>6.25</v>
      </c>
      <c r="F206" s="55">
        <v>-35.29</v>
      </c>
      <c r="G206" s="94">
        <v>-45.45</v>
      </c>
      <c r="H206" s="55">
        <v>66.67</v>
      </c>
      <c r="I206" s="55">
        <v>0</v>
      </c>
      <c r="J206" s="55">
        <v>-20</v>
      </c>
      <c r="K206" s="55">
        <v>37.5</v>
      </c>
      <c r="L206" s="55">
        <v>-18.18</v>
      </c>
      <c r="M206" s="55">
        <v>11.11</v>
      </c>
      <c r="N206" s="55">
        <v>-30</v>
      </c>
      <c r="O206" s="93">
        <v>85.71</v>
      </c>
      <c r="P206" s="55">
        <f t="shared" ref="P206:Q228" si="44">(P122-O122)/O122*100</f>
        <v>-53.846153846153847</v>
      </c>
      <c r="Q206" s="88">
        <f t="shared" si="44"/>
        <v>-50</v>
      </c>
      <c r="R206" s="53">
        <f t="shared" ref="R206:R228" si="45">(Q122-B122)/B122*100</f>
        <v>-80</v>
      </c>
    </row>
    <row r="207" spans="1:18" ht="15" thickBot="1" x14ac:dyDescent="0.35">
      <c r="A207" s="5" t="s">
        <v>5</v>
      </c>
      <c r="B207" s="27"/>
      <c r="C207" s="55">
        <v>-1.53</v>
      </c>
      <c r="D207" s="55">
        <v>-5.82</v>
      </c>
      <c r="E207" s="55">
        <v>-12.02</v>
      </c>
      <c r="F207" s="55">
        <v>-6.39</v>
      </c>
      <c r="G207" s="93">
        <v>9.24</v>
      </c>
      <c r="H207" s="55">
        <v>-10.78</v>
      </c>
      <c r="I207" s="55">
        <v>-13.46</v>
      </c>
      <c r="J207" s="55">
        <v>-9.52</v>
      </c>
      <c r="K207" s="55">
        <v>-5.26</v>
      </c>
      <c r="L207" s="55">
        <v>-7.59</v>
      </c>
      <c r="M207" s="55">
        <v>5.01</v>
      </c>
      <c r="N207" s="88">
        <v>-20.04</v>
      </c>
      <c r="O207" s="55">
        <v>2.15</v>
      </c>
      <c r="P207" s="55">
        <f t="shared" si="44"/>
        <v>5.8411214953271031</v>
      </c>
      <c r="Q207" s="55">
        <f t="shared" si="44"/>
        <v>-10.154525386313466</v>
      </c>
      <c r="R207" s="53">
        <f t="shared" si="45"/>
        <v>-58.38445807770961</v>
      </c>
    </row>
    <row r="208" spans="1:18" ht="15" thickBot="1" x14ac:dyDescent="0.35">
      <c r="A208" s="5" t="s">
        <v>6</v>
      </c>
      <c r="B208" s="27"/>
      <c r="C208" s="55">
        <v>-8.06</v>
      </c>
      <c r="D208" s="55">
        <v>5.26</v>
      </c>
      <c r="E208" s="55">
        <v>-5</v>
      </c>
      <c r="F208" s="55">
        <v>-6.14</v>
      </c>
      <c r="G208" s="55">
        <v>-19.63</v>
      </c>
      <c r="H208" s="55">
        <v>-5.81</v>
      </c>
      <c r="I208" s="88">
        <v>-22.22</v>
      </c>
      <c r="J208" s="55">
        <v>-9.52</v>
      </c>
      <c r="K208" s="55">
        <v>-3.51</v>
      </c>
      <c r="L208" s="55">
        <v>0</v>
      </c>
      <c r="M208" s="93">
        <v>23.64</v>
      </c>
      <c r="N208" s="55">
        <v>-19.12</v>
      </c>
      <c r="O208" s="55">
        <v>5.45</v>
      </c>
      <c r="P208" s="55">
        <f t="shared" si="44"/>
        <v>18.96551724137931</v>
      </c>
      <c r="Q208" s="55">
        <f t="shared" si="44"/>
        <v>-4.3478260869565215</v>
      </c>
      <c r="R208" s="53">
        <f t="shared" si="45"/>
        <v>-46.774193548387096</v>
      </c>
    </row>
    <row r="209" spans="1:18" ht="15" thickBot="1" x14ac:dyDescent="0.35">
      <c r="A209" s="5" t="s">
        <v>7</v>
      </c>
      <c r="B209" s="27"/>
      <c r="C209" s="55">
        <v>-7.74</v>
      </c>
      <c r="D209" s="55">
        <v>5.87</v>
      </c>
      <c r="E209" s="55">
        <v>-19.02</v>
      </c>
      <c r="F209" s="55">
        <v>0.39</v>
      </c>
      <c r="G209" s="55">
        <v>-0.39</v>
      </c>
      <c r="H209" s="55">
        <v>-3.52</v>
      </c>
      <c r="I209" s="55">
        <v>-14.81</v>
      </c>
      <c r="J209" s="88">
        <v>-22.62</v>
      </c>
      <c r="K209" s="93">
        <v>13.54</v>
      </c>
      <c r="L209" s="55">
        <v>-4.6100000000000003</v>
      </c>
      <c r="M209" s="55">
        <v>-2.27</v>
      </c>
      <c r="N209" s="55">
        <v>-16.86</v>
      </c>
      <c r="O209" s="55">
        <v>6.99</v>
      </c>
      <c r="P209" s="55">
        <f t="shared" si="44"/>
        <v>-0.98039215686274506</v>
      </c>
      <c r="Q209" s="55">
        <f t="shared" si="44"/>
        <v>9.2409240924092408</v>
      </c>
      <c r="R209" s="53">
        <f t="shared" si="45"/>
        <v>-48.761609907120743</v>
      </c>
    </row>
    <row r="210" spans="1:18" ht="15" thickBot="1" x14ac:dyDescent="0.35">
      <c r="A210" s="5" t="s">
        <v>8</v>
      </c>
      <c r="B210" s="27"/>
      <c r="C210" s="55">
        <v>-3.57</v>
      </c>
      <c r="D210" s="55">
        <v>-9.52</v>
      </c>
      <c r="E210" s="55">
        <v>-17.54</v>
      </c>
      <c r="F210" s="55">
        <v>8.51</v>
      </c>
      <c r="G210" s="55">
        <v>-12.42</v>
      </c>
      <c r="H210" s="55">
        <v>-9.6999999999999993</v>
      </c>
      <c r="I210" s="55">
        <v>-13.22</v>
      </c>
      <c r="J210" s="55">
        <v>6.67</v>
      </c>
      <c r="K210" s="55">
        <v>-13.39</v>
      </c>
      <c r="L210" s="88">
        <v>-19.59</v>
      </c>
      <c r="M210" s="55">
        <v>-1.28</v>
      </c>
      <c r="N210" s="55">
        <v>3.9</v>
      </c>
      <c r="O210" s="93">
        <v>17.5</v>
      </c>
      <c r="P210" s="55">
        <f t="shared" si="44"/>
        <v>-28.723404255319153</v>
      </c>
      <c r="Q210" s="55">
        <f t="shared" si="44"/>
        <v>-2.9850746268656714</v>
      </c>
      <c r="R210" s="53">
        <f t="shared" si="45"/>
        <v>-66.83673469387756</v>
      </c>
    </row>
    <row r="211" spans="1:18" ht="15" thickBot="1" x14ac:dyDescent="0.35">
      <c r="A211" s="5" t="s">
        <v>9</v>
      </c>
      <c r="B211" s="27"/>
      <c r="C211" s="55">
        <v>-13.13</v>
      </c>
      <c r="D211" s="55">
        <v>-13.67</v>
      </c>
      <c r="E211" s="55">
        <v>1.67</v>
      </c>
      <c r="F211" s="55">
        <v>-16.39</v>
      </c>
      <c r="G211" s="55">
        <v>5.88</v>
      </c>
      <c r="H211" s="55">
        <v>-18.52</v>
      </c>
      <c r="I211" s="55">
        <v>-6.82</v>
      </c>
      <c r="J211" s="55">
        <v>-9.76</v>
      </c>
      <c r="K211" s="55">
        <v>10.81</v>
      </c>
      <c r="L211" s="55">
        <v>-9.76</v>
      </c>
      <c r="M211" s="93">
        <v>14.86</v>
      </c>
      <c r="N211" s="55">
        <v>-10.59</v>
      </c>
      <c r="O211" s="94">
        <v>-26.32</v>
      </c>
      <c r="P211" s="55">
        <f t="shared" si="44"/>
        <v>48.214285714285715</v>
      </c>
      <c r="Q211" s="88">
        <f t="shared" si="44"/>
        <v>-30.120481927710845</v>
      </c>
      <c r="R211" s="53">
        <f t="shared" si="45"/>
        <v>-63.749999999999993</v>
      </c>
    </row>
    <row r="212" spans="1:18" ht="15" thickBot="1" x14ac:dyDescent="0.35">
      <c r="A212" s="5" t="s">
        <v>10</v>
      </c>
      <c r="B212" s="27"/>
      <c r="C212" s="55">
        <v>-3.75</v>
      </c>
      <c r="D212" s="55">
        <v>-1.95</v>
      </c>
      <c r="E212" s="55">
        <v>-12.5</v>
      </c>
      <c r="F212" s="55">
        <v>-5.03</v>
      </c>
      <c r="G212" s="55">
        <v>-13.5</v>
      </c>
      <c r="H212" s="55">
        <v>-4.3499999999999996</v>
      </c>
      <c r="I212" s="93">
        <v>1.24</v>
      </c>
      <c r="J212" s="88">
        <v>-19.18</v>
      </c>
      <c r="K212" s="55">
        <v>-3.28</v>
      </c>
      <c r="L212" s="55">
        <v>-0.26</v>
      </c>
      <c r="M212" s="55">
        <v>-5.24</v>
      </c>
      <c r="N212" s="55">
        <v>-8.84</v>
      </c>
      <c r="O212" s="55">
        <v>-5.15</v>
      </c>
      <c r="P212" s="55">
        <f t="shared" si="44"/>
        <v>0.63897763578274758</v>
      </c>
      <c r="Q212" s="55">
        <f t="shared" si="44"/>
        <v>-6.0317460317460316</v>
      </c>
      <c r="R212" s="53">
        <f t="shared" si="45"/>
        <v>-60.321715817694368</v>
      </c>
    </row>
    <row r="213" spans="1:18" ht="15" thickBot="1" x14ac:dyDescent="0.35">
      <c r="A213" s="14" t="s">
        <v>11</v>
      </c>
      <c r="B213" s="23"/>
      <c r="C213" s="53">
        <v>-2.96</v>
      </c>
      <c r="D213" s="53">
        <v>-3.08</v>
      </c>
      <c r="E213" s="53">
        <v>-12.67</v>
      </c>
      <c r="F213" s="53">
        <v>-4.91</v>
      </c>
      <c r="G213" s="53">
        <v>-4.25</v>
      </c>
      <c r="H213" s="53">
        <v>-6.14</v>
      </c>
      <c r="I213" s="53">
        <v>-10.6</v>
      </c>
      <c r="J213" s="53">
        <v>-13.13</v>
      </c>
      <c r="K213" s="53">
        <v>0.33</v>
      </c>
      <c r="L213" s="53">
        <v>-5.15</v>
      </c>
      <c r="M213" s="53">
        <v>-0.46</v>
      </c>
      <c r="N213" s="89">
        <v>-14.12</v>
      </c>
      <c r="O213" s="95">
        <v>1.67</v>
      </c>
      <c r="P213" s="53">
        <f t="shared" si="44"/>
        <v>6.5746219592373437E-2</v>
      </c>
      <c r="Q213" s="53">
        <f t="shared" si="44"/>
        <v>-4.1392904073587387</v>
      </c>
      <c r="R213" s="53">
        <f t="shared" si="45"/>
        <v>-56.757557794902191</v>
      </c>
    </row>
    <row r="214" spans="1:18" ht="15" thickBot="1" x14ac:dyDescent="0.35">
      <c r="A214" s="5" t="s">
        <v>12</v>
      </c>
      <c r="B214" s="27"/>
      <c r="C214" s="55">
        <v>-6.12</v>
      </c>
      <c r="D214" s="55">
        <v>-10.34</v>
      </c>
      <c r="E214" s="55">
        <v>-5.51</v>
      </c>
      <c r="F214" s="55">
        <v>-10.34</v>
      </c>
      <c r="G214" s="55">
        <v>0</v>
      </c>
      <c r="H214" s="55">
        <v>-10.36</v>
      </c>
      <c r="I214" s="55">
        <v>-6.93</v>
      </c>
      <c r="J214" s="55">
        <v>-6.03</v>
      </c>
      <c r="K214" s="55">
        <v>9.06</v>
      </c>
      <c r="L214" s="55">
        <v>-10.029999999999999</v>
      </c>
      <c r="M214" s="55">
        <v>-5.38</v>
      </c>
      <c r="N214" s="88">
        <v>-12.2</v>
      </c>
      <c r="O214" s="93">
        <v>11.57</v>
      </c>
      <c r="P214" s="55">
        <f t="shared" si="44"/>
        <v>-0.41493775933609961</v>
      </c>
      <c r="Q214" s="55">
        <f t="shared" si="44"/>
        <v>-0.41666666666666669</v>
      </c>
      <c r="R214" s="53">
        <f t="shared" si="45"/>
        <v>-49.57805907172996</v>
      </c>
    </row>
    <row r="215" spans="1:18" ht="15" thickBot="1" x14ac:dyDescent="0.35">
      <c r="A215" s="5" t="s">
        <v>13</v>
      </c>
      <c r="B215" s="27"/>
      <c r="C215" s="55">
        <v>-8.6999999999999993</v>
      </c>
      <c r="D215" s="55">
        <v>4.76</v>
      </c>
      <c r="E215" s="55">
        <v>-10</v>
      </c>
      <c r="F215" s="55">
        <v>-12.12</v>
      </c>
      <c r="G215" s="55">
        <v>13.79</v>
      </c>
      <c r="H215" s="55">
        <v>-13.13</v>
      </c>
      <c r="I215" s="55">
        <v>-8.14</v>
      </c>
      <c r="J215" s="55">
        <v>-11.39</v>
      </c>
      <c r="K215" s="55">
        <v>5.71</v>
      </c>
      <c r="L215" s="55">
        <v>-20.27</v>
      </c>
      <c r="M215" s="55">
        <v>-18.64</v>
      </c>
      <c r="N215" s="93">
        <v>18.75</v>
      </c>
      <c r="O215" s="94">
        <v>-21.05</v>
      </c>
      <c r="P215" s="55">
        <f t="shared" si="44"/>
        <v>31.111111111111111</v>
      </c>
      <c r="Q215" s="88">
        <f t="shared" si="44"/>
        <v>-44.067796610169488</v>
      </c>
      <c r="R215" s="53">
        <f t="shared" si="45"/>
        <v>-71.304347826086953</v>
      </c>
    </row>
    <row r="216" spans="1:18" ht="15" thickBot="1" x14ac:dyDescent="0.35">
      <c r="A216" s="5" t="s">
        <v>14</v>
      </c>
      <c r="B216" s="27"/>
      <c r="C216" s="55">
        <v>-3</v>
      </c>
      <c r="D216" s="55">
        <v>-14.43</v>
      </c>
      <c r="E216" s="55">
        <v>2.41</v>
      </c>
      <c r="F216" s="55">
        <v>-19.41</v>
      </c>
      <c r="G216" s="55">
        <v>19.71</v>
      </c>
      <c r="H216" s="55">
        <v>-15.85</v>
      </c>
      <c r="I216" s="55">
        <v>-9.42</v>
      </c>
      <c r="J216" s="55">
        <v>-9.6</v>
      </c>
      <c r="K216" s="55">
        <v>-6.19</v>
      </c>
      <c r="L216" s="55">
        <v>13.21</v>
      </c>
      <c r="M216" s="88">
        <v>-20.83</v>
      </c>
      <c r="N216" s="55">
        <v>-16.84</v>
      </c>
      <c r="O216" s="93">
        <v>24.05</v>
      </c>
      <c r="P216" s="55">
        <f t="shared" si="44"/>
        <v>-6.1224489795918364</v>
      </c>
      <c r="Q216" s="55">
        <f t="shared" si="44"/>
        <v>5.4347826086956523</v>
      </c>
      <c r="R216" s="53">
        <f t="shared" si="45"/>
        <v>-51.5</v>
      </c>
    </row>
    <row r="217" spans="1:18" ht="15" thickBot="1" x14ac:dyDescent="0.35">
      <c r="A217" s="5" t="s">
        <v>15</v>
      </c>
      <c r="B217" s="27"/>
      <c r="C217" s="55">
        <v>3.07</v>
      </c>
      <c r="D217" s="88">
        <v>-25.78</v>
      </c>
      <c r="E217" s="93">
        <v>12.21</v>
      </c>
      <c r="F217" s="55">
        <v>-6.12</v>
      </c>
      <c r="G217" s="55">
        <v>-5.98</v>
      </c>
      <c r="H217" s="55">
        <v>-6.55</v>
      </c>
      <c r="I217" s="55">
        <v>-4.12</v>
      </c>
      <c r="J217" s="55">
        <v>1.08</v>
      </c>
      <c r="K217" s="55">
        <v>-9.7899999999999991</v>
      </c>
      <c r="L217" s="55">
        <v>-6.13</v>
      </c>
      <c r="M217" s="55">
        <v>-8.0399999999999991</v>
      </c>
      <c r="N217" s="55">
        <v>-4.6399999999999997</v>
      </c>
      <c r="O217" s="55">
        <v>-1.1499999999999999</v>
      </c>
      <c r="P217" s="55">
        <f t="shared" si="44"/>
        <v>2.318840579710145</v>
      </c>
      <c r="Q217" s="55">
        <f t="shared" si="44"/>
        <v>-4.8158640226628888</v>
      </c>
      <c r="R217" s="53">
        <f t="shared" si="45"/>
        <v>-50.948905109489054</v>
      </c>
    </row>
    <row r="218" spans="1:18" ht="15" thickBot="1" x14ac:dyDescent="0.35">
      <c r="A218" s="14" t="s">
        <v>16</v>
      </c>
      <c r="B218" s="23"/>
      <c r="C218" s="53">
        <v>-1.63</v>
      </c>
      <c r="D218" s="89">
        <v>-17.309999999999999</v>
      </c>
      <c r="E218" s="53">
        <v>2.92</v>
      </c>
      <c r="F218" s="53">
        <v>-9.7200000000000006</v>
      </c>
      <c r="G218" s="53">
        <v>0.54</v>
      </c>
      <c r="H218" s="53">
        <v>-9.64</v>
      </c>
      <c r="I218" s="53">
        <v>-6.03</v>
      </c>
      <c r="J218" s="53">
        <v>-3.47</v>
      </c>
      <c r="K218" s="53">
        <v>-2.72</v>
      </c>
      <c r="L218" s="53">
        <v>-6.27</v>
      </c>
      <c r="M218" s="53">
        <v>-9.8000000000000007</v>
      </c>
      <c r="N218" s="53">
        <v>-7.15</v>
      </c>
      <c r="O218" s="95">
        <v>3.99</v>
      </c>
      <c r="P218" s="53">
        <f t="shared" si="44"/>
        <v>2.0576131687242798</v>
      </c>
      <c r="Q218" s="53">
        <f t="shared" si="44"/>
        <v>-5.241935483870968</v>
      </c>
      <c r="R218" s="53">
        <f t="shared" si="45"/>
        <v>-52.17096336499322</v>
      </c>
    </row>
    <row r="219" spans="1:18" ht="15" thickBot="1" x14ac:dyDescent="0.35">
      <c r="A219" s="5" t="s">
        <v>17</v>
      </c>
      <c r="B219" s="27"/>
      <c r="C219" s="55">
        <v>8.5500000000000007</v>
      </c>
      <c r="D219" s="55">
        <v>-15.15</v>
      </c>
      <c r="E219" s="55">
        <v>-6.43</v>
      </c>
      <c r="F219" s="55">
        <v>-12.98</v>
      </c>
      <c r="G219" s="93">
        <v>32.46</v>
      </c>
      <c r="H219" s="88">
        <v>-28.48</v>
      </c>
      <c r="I219" s="55">
        <v>-17.59</v>
      </c>
      <c r="J219" s="55">
        <v>0</v>
      </c>
      <c r="K219" s="55">
        <v>-12.36</v>
      </c>
      <c r="L219" s="55">
        <v>0</v>
      </c>
      <c r="M219" s="55">
        <v>10.26</v>
      </c>
      <c r="N219" s="55">
        <v>-22.09</v>
      </c>
      <c r="O219" s="55">
        <v>7.46</v>
      </c>
      <c r="P219" s="55">
        <f t="shared" si="44"/>
        <v>6.9444444444444446</v>
      </c>
      <c r="Q219" s="55">
        <f t="shared" si="44"/>
        <v>-2.5974025974025974</v>
      </c>
      <c r="R219" s="53">
        <f t="shared" si="45"/>
        <v>-50.657894736842103</v>
      </c>
    </row>
    <row r="220" spans="1:18" ht="15" thickBot="1" x14ac:dyDescent="0.35">
      <c r="A220" s="5" t="s">
        <v>18</v>
      </c>
      <c r="B220" s="27"/>
      <c r="C220" s="55">
        <v>-12.9</v>
      </c>
      <c r="D220" s="55">
        <v>33.33</v>
      </c>
      <c r="E220" s="88">
        <v>-44.44</v>
      </c>
      <c r="F220" s="55">
        <v>30</v>
      </c>
      <c r="G220" s="55">
        <v>7.69</v>
      </c>
      <c r="H220" s="55">
        <v>-42.86</v>
      </c>
      <c r="I220" s="93">
        <v>62.5</v>
      </c>
      <c r="J220" s="55">
        <v>-30.77</v>
      </c>
      <c r="K220" s="55">
        <v>50</v>
      </c>
      <c r="L220" s="55">
        <v>-33.33</v>
      </c>
      <c r="M220" s="55">
        <v>-5.56</v>
      </c>
      <c r="N220" s="55">
        <v>29.41</v>
      </c>
      <c r="O220" s="55">
        <v>13.64</v>
      </c>
      <c r="P220" s="55">
        <f t="shared" si="44"/>
        <v>-16</v>
      </c>
      <c r="Q220" s="55">
        <f t="shared" si="44"/>
        <v>-28.571428571428569</v>
      </c>
      <c r="R220" s="53">
        <f t="shared" si="45"/>
        <v>-51.612903225806448</v>
      </c>
    </row>
    <row r="221" spans="1:18" ht="15" thickBot="1" x14ac:dyDescent="0.35">
      <c r="A221" s="5" t="s">
        <v>19</v>
      </c>
      <c r="B221" s="27"/>
      <c r="C221" s="55">
        <v>-7.17</v>
      </c>
      <c r="D221" s="93">
        <v>14.09</v>
      </c>
      <c r="E221" s="55">
        <v>2.94</v>
      </c>
      <c r="F221" s="55">
        <v>-6</v>
      </c>
      <c r="G221" s="55">
        <v>-11.55</v>
      </c>
      <c r="H221" s="55">
        <v>-1.72</v>
      </c>
      <c r="I221" s="55">
        <v>4.2</v>
      </c>
      <c r="J221" s="55">
        <v>-10.74</v>
      </c>
      <c r="K221" s="88">
        <v>-11.65</v>
      </c>
      <c r="L221" s="55">
        <v>-1.28</v>
      </c>
      <c r="M221" s="55">
        <v>-1.29</v>
      </c>
      <c r="N221" s="55">
        <v>-6.99</v>
      </c>
      <c r="O221" s="55">
        <v>-2.35</v>
      </c>
      <c r="P221" s="55">
        <f t="shared" si="44"/>
        <v>3.3653846153846154</v>
      </c>
      <c r="Q221" s="55">
        <f t="shared" si="44"/>
        <v>-3.2558139534883721</v>
      </c>
      <c r="R221" s="53">
        <f t="shared" si="45"/>
        <v>-35.202492211838006</v>
      </c>
    </row>
    <row r="222" spans="1:18" ht="15" thickBot="1" x14ac:dyDescent="0.35">
      <c r="A222" s="5" t="s">
        <v>20</v>
      </c>
      <c r="B222" s="27"/>
      <c r="C222" s="55">
        <v>0</v>
      </c>
      <c r="D222" s="94">
        <v>1.82</v>
      </c>
      <c r="E222" s="55">
        <v>-2.2999999999999998</v>
      </c>
      <c r="F222" s="55">
        <v>-2.62</v>
      </c>
      <c r="G222" s="55">
        <v>-0.81</v>
      </c>
      <c r="H222" s="55">
        <v>-11.11</v>
      </c>
      <c r="I222" s="55">
        <v>-7.01</v>
      </c>
      <c r="J222" s="88">
        <v>-13.11</v>
      </c>
      <c r="K222" s="55">
        <v>0</v>
      </c>
      <c r="L222" s="55">
        <v>-8.3000000000000007</v>
      </c>
      <c r="M222" s="55">
        <v>-4.53</v>
      </c>
      <c r="N222" s="55">
        <v>-7.76</v>
      </c>
      <c r="O222" s="55">
        <v>-2.34</v>
      </c>
      <c r="P222" s="55">
        <f t="shared" si="44"/>
        <v>2.8708133971291865</v>
      </c>
      <c r="Q222" s="93">
        <f t="shared" si="44"/>
        <v>5.5813953488372094</v>
      </c>
      <c r="R222" s="53">
        <f t="shared" si="45"/>
        <v>-40.885416666666671</v>
      </c>
    </row>
    <row r="223" spans="1:18" ht="15" thickBot="1" x14ac:dyDescent="0.35">
      <c r="A223" s="5" t="s">
        <v>21</v>
      </c>
      <c r="B223" s="27"/>
      <c r="C223" s="55">
        <v>-3.77</v>
      </c>
      <c r="D223" s="55">
        <v>-9.8000000000000007</v>
      </c>
      <c r="E223" s="55">
        <v>-19.57</v>
      </c>
      <c r="F223" s="55">
        <v>37.840000000000003</v>
      </c>
      <c r="G223" s="55">
        <v>3.92</v>
      </c>
      <c r="H223" s="55">
        <v>-39.619999999999997</v>
      </c>
      <c r="I223" s="55">
        <v>-6.25</v>
      </c>
      <c r="J223" s="55">
        <v>36.67</v>
      </c>
      <c r="K223" s="55">
        <v>9.76</v>
      </c>
      <c r="L223" s="55">
        <v>-31.11</v>
      </c>
      <c r="M223" s="55">
        <v>35.479999999999997</v>
      </c>
      <c r="N223" s="88">
        <v>-52.38</v>
      </c>
      <c r="O223" s="93">
        <v>95</v>
      </c>
      <c r="P223" s="55">
        <f t="shared" si="44"/>
        <v>2.5641025641025639</v>
      </c>
      <c r="Q223" s="55">
        <f t="shared" si="44"/>
        <v>0</v>
      </c>
      <c r="R223" s="53">
        <f t="shared" si="45"/>
        <v>-24.528301886792452</v>
      </c>
    </row>
    <row r="224" spans="1:18" ht="15" thickBot="1" x14ac:dyDescent="0.35">
      <c r="A224" s="5" t="s">
        <v>22</v>
      </c>
      <c r="B224" s="27"/>
      <c r="C224" s="55">
        <v>7.97</v>
      </c>
      <c r="D224" s="55">
        <v>-4.03</v>
      </c>
      <c r="E224" s="55">
        <v>-7.69</v>
      </c>
      <c r="F224" s="55">
        <v>6.82</v>
      </c>
      <c r="G224" s="55">
        <v>8.51</v>
      </c>
      <c r="H224" s="55">
        <v>-24.18</v>
      </c>
      <c r="I224" s="55">
        <v>-8.6199999999999992</v>
      </c>
      <c r="J224" s="55">
        <v>12.26</v>
      </c>
      <c r="K224" s="55">
        <v>5.88</v>
      </c>
      <c r="L224" s="88">
        <v>-29.37</v>
      </c>
      <c r="M224" s="93">
        <v>24.72</v>
      </c>
      <c r="N224" s="55">
        <v>-20.72</v>
      </c>
      <c r="O224" s="55">
        <v>1.1399999999999999</v>
      </c>
      <c r="P224" s="55">
        <f t="shared" si="44"/>
        <v>-1.1235955056179776</v>
      </c>
      <c r="Q224" s="55">
        <f t="shared" si="44"/>
        <v>11.363636363636363</v>
      </c>
      <c r="R224" s="53">
        <f t="shared" si="45"/>
        <v>-28.985507246376812</v>
      </c>
    </row>
    <row r="225" spans="1:32" ht="15" thickBot="1" x14ac:dyDescent="0.35">
      <c r="A225" s="5" t="s">
        <v>23</v>
      </c>
      <c r="B225" s="27"/>
      <c r="C225" s="55">
        <v>9.01</v>
      </c>
      <c r="D225" s="55">
        <v>-13.22</v>
      </c>
      <c r="E225" s="93">
        <v>9.84</v>
      </c>
      <c r="F225" s="55">
        <v>-0.87</v>
      </c>
      <c r="G225" s="55">
        <v>-1.75</v>
      </c>
      <c r="H225" s="55">
        <v>-7.42</v>
      </c>
      <c r="I225" s="55">
        <v>5.45</v>
      </c>
      <c r="J225" s="55">
        <v>-8.51</v>
      </c>
      <c r="K225" s="55">
        <v>-13.62</v>
      </c>
      <c r="L225" s="55">
        <v>-5</v>
      </c>
      <c r="M225" s="55">
        <v>-14.57</v>
      </c>
      <c r="N225" s="55">
        <v>8.5299999999999994</v>
      </c>
      <c r="O225" s="88">
        <v>-16.16</v>
      </c>
      <c r="P225" s="55">
        <f t="shared" si="44"/>
        <v>9.8958333333333321</v>
      </c>
      <c r="Q225" s="55">
        <f t="shared" si="44"/>
        <v>-15.165876777251185</v>
      </c>
      <c r="R225" s="53">
        <f t="shared" si="45"/>
        <v>-46.246246246246244</v>
      </c>
    </row>
    <row r="226" spans="1:32" ht="15" thickBot="1" x14ac:dyDescent="0.35">
      <c r="A226" s="5" t="s">
        <v>24</v>
      </c>
      <c r="B226" s="27"/>
      <c r="C226" s="55">
        <v>-12.31</v>
      </c>
      <c r="D226" s="55">
        <v>-14.62</v>
      </c>
      <c r="E226" s="55">
        <v>-0.68</v>
      </c>
      <c r="F226" s="55">
        <v>0.69</v>
      </c>
      <c r="G226" s="55">
        <v>4.79</v>
      </c>
      <c r="H226" s="55">
        <v>-8.5</v>
      </c>
      <c r="I226" s="88">
        <v>-19.29</v>
      </c>
      <c r="J226" s="55">
        <v>3.54</v>
      </c>
      <c r="K226" s="55">
        <v>-17.09</v>
      </c>
      <c r="L226" s="55">
        <v>-6.19</v>
      </c>
      <c r="M226" s="55">
        <v>-1.1000000000000001</v>
      </c>
      <c r="N226" s="93">
        <v>23.33</v>
      </c>
      <c r="O226" s="55">
        <v>-18.02</v>
      </c>
      <c r="P226" s="55">
        <f t="shared" si="44"/>
        <v>13.186813186813188</v>
      </c>
      <c r="Q226" s="55">
        <f t="shared" si="44"/>
        <v>-3.8834951456310676</v>
      </c>
      <c r="R226" s="53">
        <f t="shared" si="45"/>
        <v>-49.230769230769234</v>
      </c>
    </row>
    <row r="227" spans="1:32" ht="23.4" thickBot="1" x14ac:dyDescent="0.35">
      <c r="A227" s="17" t="s">
        <v>25</v>
      </c>
      <c r="B227" s="23"/>
      <c r="C227" s="53">
        <v>0.06</v>
      </c>
      <c r="D227" s="53">
        <v>-3.17</v>
      </c>
      <c r="E227" s="53">
        <v>-0.9</v>
      </c>
      <c r="F227" s="53">
        <v>-1.36</v>
      </c>
      <c r="G227" s="91">
        <v>0.85</v>
      </c>
      <c r="H227" s="89">
        <v>-12.83</v>
      </c>
      <c r="I227" s="53">
        <v>-3.14</v>
      </c>
      <c r="J227" s="53">
        <v>-6.17</v>
      </c>
      <c r="K227" s="53">
        <v>-6.83</v>
      </c>
      <c r="L227" s="53">
        <v>-9.18</v>
      </c>
      <c r="M227" s="53">
        <v>-1.07</v>
      </c>
      <c r="N227" s="53">
        <v>-5.3</v>
      </c>
      <c r="O227" s="53">
        <v>-4.05</v>
      </c>
      <c r="P227" s="53">
        <f t="shared" si="44"/>
        <v>4.8648648648648649</v>
      </c>
      <c r="Q227" s="53">
        <f t="shared" si="44"/>
        <v>-2.9896907216494846</v>
      </c>
      <c r="R227" s="54">
        <f t="shared" si="45"/>
        <v>-41.443683883011822</v>
      </c>
    </row>
    <row r="228" spans="1:32" ht="15" thickBot="1" x14ac:dyDescent="0.35">
      <c r="A228" s="19" t="s">
        <v>26</v>
      </c>
      <c r="B228" s="25"/>
      <c r="C228" s="53">
        <v>-1.91</v>
      </c>
      <c r="D228" s="53">
        <v>-6.36</v>
      </c>
      <c r="E228" s="53">
        <v>-6.43</v>
      </c>
      <c r="F228" s="53">
        <v>-4.99</v>
      </c>
      <c r="G228" s="53">
        <v>-1.76</v>
      </c>
      <c r="H228" s="53">
        <v>-8.8800000000000008</v>
      </c>
      <c r="I228" s="53">
        <v>-7.5</v>
      </c>
      <c r="J228" s="53">
        <v>-8.9600000000000009</v>
      </c>
      <c r="K228" s="53">
        <v>-2.57</v>
      </c>
      <c r="L228" s="53">
        <v>-6.59</v>
      </c>
      <c r="M228" s="53">
        <v>-2.79</v>
      </c>
      <c r="N228" s="89">
        <v>-10.07</v>
      </c>
      <c r="O228" s="91">
        <v>0.44</v>
      </c>
      <c r="P228" s="53">
        <f t="shared" si="44"/>
        <v>1.9212598425196852</v>
      </c>
      <c r="Q228" s="53">
        <f t="shared" si="44"/>
        <v>-4.0482076637824473</v>
      </c>
      <c r="R228" s="53">
        <f t="shared" si="45"/>
        <v>-51.897753679318356</v>
      </c>
    </row>
    <row r="229" spans="1:32" x14ac:dyDescent="0.3">
      <c r="A229" s="180" t="s">
        <v>121</v>
      </c>
      <c r="B229" s="180"/>
      <c r="C229" s="180"/>
      <c r="D229" s="180"/>
      <c r="E229" s="180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</row>
    <row r="230" spans="1:32" x14ac:dyDescent="0.3">
      <c r="A230" s="181" t="s">
        <v>46</v>
      </c>
      <c r="B230" s="181"/>
      <c r="C230" s="181"/>
      <c r="D230" s="181"/>
      <c r="E230" s="181"/>
      <c r="F230" s="181"/>
      <c r="G230" s="181"/>
      <c r="H230" s="181"/>
      <c r="I230" s="181"/>
      <c r="J230" s="181"/>
      <c r="K230" s="181"/>
      <c r="L230" s="181"/>
      <c r="M230" s="181"/>
      <c r="N230" s="181"/>
      <c r="O230" s="181"/>
      <c r="P230" s="45"/>
      <c r="Q230" s="42"/>
    </row>
    <row r="231" spans="1:32" x14ac:dyDescent="0.3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2"/>
    </row>
    <row r="232" spans="1:32" ht="15.6" x14ac:dyDescent="0.3">
      <c r="A232" s="1"/>
    </row>
    <row r="233" spans="1:32" ht="15.6" x14ac:dyDescent="0.3">
      <c r="A233" s="161" t="s">
        <v>60</v>
      </c>
      <c r="B233" s="161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40"/>
    </row>
    <row r="234" spans="1:32" ht="15.6" x14ac:dyDescent="0.3">
      <c r="A234" s="2"/>
    </row>
    <row r="235" spans="1:32" ht="16.2" thickBot="1" x14ac:dyDescent="0.35">
      <c r="A235" s="43" t="s">
        <v>48</v>
      </c>
      <c r="T235" s="171" t="s">
        <v>78</v>
      </c>
      <c r="U235" s="172"/>
      <c r="V235" s="172"/>
      <c r="W235" s="172"/>
      <c r="X235" s="172"/>
      <c r="Y235" s="172"/>
      <c r="Z235" s="171" t="s">
        <v>79</v>
      </c>
      <c r="AA235" s="172"/>
      <c r="AB235" s="172"/>
      <c r="AC235" s="172"/>
      <c r="AD235" s="172"/>
      <c r="AE235" s="172"/>
      <c r="AF235" s="59"/>
    </row>
    <row r="236" spans="1:32" ht="19.2" thickBot="1" x14ac:dyDescent="0.35">
      <c r="A236" s="3" t="s">
        <v>1</v>
      </c>
      <c r="B236" s="4">
        <v>2001</v>
      </c>
      <c r="C236" s="4">
        <v>2002</v>
      </c>
      <c r="D236" s="4">
        <v>2003</v>
      </c>
      <c r="E236" s="4">
        <v>2004</v>
      </c>
      <c r="F236" s="4">
        <v>2005</v>
      </c>
      <c r="G236" s="4">
        <v>2006</v>
      </c>
      <c r="H236" s="4">
        <v>2007</v>
      </c>
      <c r="I236" s="4">
        <v>2008</v>
      </c>
      <c r="J236" s="4">
        <v>2009</v>
      </c>
      <c r="K236" s="4">
        <v>2010</v>
      </c>
      <c r="L236" s="4">
        <v>2011</v>
      </c>
      <c r="M236" s="4">
        <v>2012</v>
      </c>
      <c r="N236" s="4">
        <v>2013</v>
      </c>
      <c r="O236" s="4">
        <v>2014</v>
      </c>
      <c r="P236" s="4">
        <v>2015</v>
      </c>
      <c r="Q236" s="4">
        <v>2016</v>
      </c>
      <c r="R236" s="4" t="s">
        <v>93</v>
      </c>
      <c r="T236" s="173" t="s">
        <v>65</v>
      </c>
      <c r="U236" s="174"/>
      <c r="V236" s="60" t="s">
        <v>66</v>
      </c>
      <c r="W236" s="72" t="s">
        <v>67</v>
      </c>
      <c r="X236" s="72" t="s">
        <v>68</v>
      </c>
      <c r="Y236" s="73" t="s">
        <v>69</v>
      </c>
      <c r="Z236" s="173" t="s">
        <v>65</v>
      </c>
      <c r="AA236" s="174"/>
      <c r="AB236" s="60" t="s">
        <v>66</v>
      </c>
      <c r="AC236" s="72" t="s">
        <v>67</v>
      </c>
      <c r="AD236" s="72" t="s">
        <v>68</v>
      </c>
      <c r="AE236" s="73" t="s">
        <v>69</v>
      </c>
      <c r="AF236" s="59"/>
    </row>
    <row r="237" spans="1:32" ht="17.399999999999999" thickBot="1" x14ac:dyDescent="0.35">
      <c r="A237" s="5" t="s">
        <v>3</v>
      </c>
      <c r="B237" s="10">
        <v>563</v>
      </c>
      <c r="C237" s="11">
        <v>591</v>
      </c>
      <c r="D237" s="10">
        <v>569</v>
      </c>
      <c r="E237" s="10">
        <v>495</v>
      </c>
      <c r="F237" s="10">
        <v>453</v>
      </c>
      <c r="G237" s="10">
        <v>404</v>
      </c>
      <c r="H237" s="10">
        <v>392</v>
      </c>
      <c r="I237" s="10">
        <v>332</v>
      </c>
      <c r="J237" s="10">
        <v>317</v>
      </c>
      <c r="K237" s="10">
        <v>327</v>
      </c>
      <c r="L237" s="10">
        <v>320</v>
      </c>
      <c r="M237" s="10">
        <v>286</v>
      </c>
      <c r="N237" s="10">
        <v>259</v>
      </c>
      <c r="O237" s="10">
        <v>265</v>
      </c>
      <c r="P237" s="12">
        <v>246</v>
      </c>
      <c r="Q237" s="83">
        <f>'ISTAT 16 senza IncMort'!K30</f>
        <v>247</v>
      </c>
      <c r="R237" s="6">
        <f>SUM(B237:Q237)</f>
        <v>6066</v>
      </c>
      <c r="T237" s="175" t="s">
        <v>70</v>
      </c>
      <c r="U237" s="63" t="s">
        <v>3</v>
      </c>
      <c r="V237" s="64">
        <v>246</v>
      </c>
      <c r="W237" s="74">
        <v>7.1761960326721121</v>
      </c>
      <c r="X237" s="74">
        <v>7.1761960326721121</v>
      </c>
      <c r="Y237" s="75">
        <v>7.1761960326721121</v>
      </c>
      <c r="Z237" s="175" t="s">
        <v>70</v>
      </c>
      <c r="AA237" s="63" t="s">
        <v>11</v>
      </c>
      <c r="AB237" s="64">
        <v>1609</v>
      </c>
      <c r="AC237" s="74">
        <v>46.936989498249709</v>
      </c>
      <c r="AD237" s="74">
        <v>46.936989498249709</v>
      </c>
      <c r="AE237" s="75">
        <v>46.936989498249709</v>
      </c>
      <c r="AF237" s="59"/>
    </row>
    <row r="238" spans="1:32" ht="21" customHeight="1" thickBot="1" x14ac:dyDescent="0.35">
      <c r="A238" s="5" t="s">
        <v>4</v>
      </c>
      <c r="B238" s="10">
        <v>16</v>
      </c>
      <c r="C238" s="10">
        <v>21</v>
      </c>
      <c r="D238" s="10">
        <v>16</v>
      </c>
      <c r="E238" s="11">
        <v>17</v>
      </c>
      <c r="F238" s="10">
        <v>13</v>
      </c>
      <c r="G238" s="84">
        <v>6</v>
      </c>
      <c r="H238" s="10">
        <v>10</v>
      </c>
      <c r="I238" s="10">
        <v>10</v>
      </c>
      <c r="J238" s="10">
        <v>8</v>
      </c>
      <c r="K238" s="10">
        <v>11</v>
      </c>
      <c r="L238" s="10">
        <v>9</v>
      </c>
      <c r="M238" s="10">
        <v>11</v>
      </c>
      <c r="N238" s="10">
        <v>7</v>
      </c>
      <c r="O238" s="10">
        <v>13</v>
      </c>
      <c r="P238" s="10">
        <v>7</v>
      </c>
      <c r="Q238" s="127">
        <f>'ISTAT 16 senza IncMort'!K31</f>
        <v>3</v>
      </c>
      <c r="R238" s="6">
        <f t="shared" ref="R238:R260" si="46">SUM(B238:Q238)</f>
        <v>178</v>
      </c>
      <c r="T238" s="176"/>
      <c r="U238" s="65" t="s">
        <v>71</v>
      </c>
      <c r="V238" s="66">
        <v>7</v>
      </c>
      <c r="W238" s="76">
        <v>0.20420070011668612</v>
      </c>
      <c r="X238" s="76">
        <v>0.20420070011668612</v>
      </c>
      <c r="Y238" s="77">
        <v>7.3803967327887978</v>
      </c>
      <c r="Z238" s="176"/>
      <c r="AA238" s="65" t="s">
        <v>16</v>
      </c>
      <c r="AB238" s="66">
        <v>774</v>
      </c>
      <c r="AC238" s="76">
        <v>22.578763127187866</v>
      </c>
      <c r="AD238" s="76">
        <v>22.578763127187866</v>
      </c>
      <c r="AE238" s="77">
        <v>69.515752625437571</v>
      </c>
      <c r="AF238" s="59"/>
    </row>
    <row r="239" spans="1:32" ht="21" customHeight="1" thickBot="1" x14ac:dyDescent="0.35">
      <c r="A239" s="5" t="s">
        <v>5</v>
      </c>
      <c r="B239" s="7">
        <v>1073</v>
      </c>
      <c r="C239" s="6">
        <v>1041</v>
      </c>
      <c r="D239" s="10">
        <v>977</v>
      </c>
      <c r="E239" s="10">
        <v>863</v>
      </c>
      <c r="F239" s="10">
        <v>821</v>
      </c>
      <c r="G239" s="10">
        <v>877</v>
      </c>
      <c r="H239" s="10">
        <v>774</v>
      </c>
      <c r="I239" s="10">
        <v>680</v>
      </c>
      <c r="J239" s="10">
        <v>603</v>
      </c>
      <c r="K239" s="10">
        <v>565</v>
      </c>
      <c r="L239" s="10">
        <v>532</v>
      </c>
      <c r="M239" s="10">
        <v>549</v>
      </c>
      <c r="N239" s="84">
        <v>438</v>
      </c>
      <c r="O239" s="10">
        <v>448</v>
      </c>
      <c r="P239" s="10">
        <v>478</v>
      </c>
      <c r="Q239" s="9">
        <f>'ISTAT 16 senza IncMort'!K32</f>
        <v>434</v>
      </c>
      <c r="R239" s="6">
        <f t="shared" si="46"/>
        <v>11153</v>
      </c>
      <c r="T239" s="176"/>
      <c r="U239" s="65" t="s">
        <v>5</v>
      </c>
      <c r="V239" s="66">
        <v>478</v>
      </c>
      <c r="W239" s="76">
        <v>13.943990665110851</v>
      </c>
      <c r="X239" s="76">
        <v>13.943990665110851</v>
      </c>
      <c r="Y239" s="77">
        <v>21.324387397899649</v>
      </c>
      <c r="Z239" s="176"/>
      <c r="AA239" s="65" t="s">
        <v>74</v>
      </c>
      <c r="AB239" s="66">
        <v>1045</v>
      </c>
      <c r="AC239" s="76">
        <v>30.484247374562425</v>
      </c>
      <c r="AD239" s="76">
        <v>30.484247374562425</v>
      </c>
      <c r="AE239" s="77">
        <v>100</v>
      </c>
      <c r="AF239" s="59"/>
    </row>
    <row r="240" spans="1:32" ht="17.399999999999999" thickBot="1" x14ac:dyDescent="0.35">
      <c r="A240" s="5" t="s">
        <v>6</v>
      </c>
      <c r="B240" s="11">
        <v>148</v>
      </c>
      <c r="C240" s="10">
        <v>126</v>
      </c>
      <c r="D240" s="10">
        <v>130</v>
      </c>
      <c r="E240" s="10">
        <v>124</v>
      </c>
      <c r="F240" s="10">
        <v>117</v>
      </c>
      <c r="G240" s="10">
        <v>94</v>
      </c>
      <c r="H240" s="10">
        <v>87</v>
      </c>
      <c r="I240" s="10">
        <v>73</v>
      </c>
      <c r="J240" s="10">
        <v>60</v>
      </c>
      <c r="K240" s="10">
        <v>59</v>
      </c>
      <c r="L240" s="12">
        <v>58</v>
      </c>
      <c r="M240" s="10">
        <v>73</v>
      </c>
      <c r="N240" s="10">
        <v>59</v>
      </c>
      <c r="O240" s="10">
        <v>60</v>
      </c>
      <c r="P240" s="10">
        <v>78</v>
      </c>
      <c r="Q240" s="83">
        <f>'ISTAT 16 senza IncMort'!K33</f>
        <v>70</v>
      </c>
      <c r="R240" s="6">
        <f t="shared" si="46"/>
        <v>1416</v>
      </c>
      <c r="T240" s="176"/>
      <c r="U240" s="65" t="s">
        <v>6</v>
      </c>
      <c r="V240" s="66">
        <v>78</v>
      </c>
      <c r="W240" s="76">
        <v>2.2753792298716453</v>
      </c>
      <c r="X240" s="76">
        <v>2.2753792298716453</v>
      </c>
      <c r="Y240" s="77">
        <v>23.599766627771295</v>
      </c>
      <c r="Z240" s="177"/>
      <c r="AA240" s="67" t="s">
        <v>26</v>
      </c>
      <c r="AB240" s="68">
        <v>3428</v>
      </c>
      <c r="AC240" s="78">
        <v>100</v>
      </c>
      <c r="AD240" s="78">
        <v>100</v>
      </c>
      <c r="AE240" s="79"/>
      <c r="AF240" s="59"/>
    </row>
    <row r="241" spans="1:26" ht="15" thickBot="1" x14ac:dyDescent="0.35">
      <c r="A241" s="5" t="s">
        <v>7</v>
      </c>
      <c r="B241" s="11">
        <v>693</v>
      </c>
      <c r="C241" s="10">
        <v>650</v>
      </c>
      <c r="D241" s="10">
        <v>711</v>
      </c>
      <c r="E241" s="10">
        <v>554</v>
      </c>
      <c r="F241" s="10">
        <v>555</v>
      </c>
      <c r="G241" s="10">
        <v>553</v>
      </c>
      <c r="H241" s="10">
        <v>538</v>
      </c>
      <c r="I241" s="10">
        <v>458</v>
      </c>
      <c r="J241" s="10">
        <v>339</v>
      </c>
      <c r="K241" s="10">
        <v>396</v>
      </c>
      <c r="L241" s="10">
        <v>369</v>
      </c>
      <c r="M241" s="10">
        <v>376</v>
      </c>
      <c r="N241" s="12">
        <v>299</v>
      </c>
      <c r="O241" s="10">
        <v>325</v>
      </c>
      <c r="P241" s="10">
        <v>315</v>
      </c>
      <c r="Q241" s="83">
        <f>'ISTAT 16 senza IncMort'!K36</f>
        <v>344</v>
      </c>
      <c r="R241" s="6">
        <f t="shared" si="46"/>
        <v>7475</v>
      </c>
      <c r="T241" s="176"/>
      <c r="U241" s="65" t="s">
        <v>7</v>
      </c>
      <c r="V241" s="66">
        <v>315</v>
      </c>
      <c r="W241" s="76">
        <v>9.1890315052508758</v>
      </c>
      <c r="X241" s="76">
        <v>9.1890315052508758</v>
      </c>
      <c r="Y241" s="77">
        <v>32.788798133022169</v>
      </c>
      <c r="Z241" s="59"/>
    </row>
    <row r="242" spans="1:26" ht="17.399999999999999" thickBot="1" x14ac:dyDescent="0.35">
      <c r="A242" s="5" t="s">
        <v>8</v>
      </c>
      <c r="B242" s="11">
        <v>207</v>
      </c>
      <c r="C242" s="10">
        <v>203</v>
      </c>
      <c r="D242" s="10">
        <v>186</v>
      </c>
      <c r="E242" s="10">
        <v>153</v>
      </c>
      <c r="F242" s="10">
        <v>167</v>
      </c>
      <c r="G242" s="10">
        <v>142</v>
      </c>
      <c r="H242" s="10">
        <v>124</v>
      </c>
      <c r="I242" s="10">
        <v>110</v>
      </c>
      <c r="J242" s="10">
        <v>117</v>
      </c>
      <c r="K242" s="10">
        <v>103</v>
      </c>
      <c r="L242" s="10">
        <v>84</v>
      </c>
      <c r="M242" s="10">
        <v>85</v>
      </c>
      <c r="N242" s="84">
        <v>83</v>
      </c>
      <c r="O242" s="10">
        <v>100</v>
      </c>
      <c r="P242" s="84">
        <v>70</v>
      </c>
      <c r="Q242" s="9">
        <f>'ISTAT 16 senza IncMort'!K37</f>
        <v>67</v>
      </c>
      <c r="R242" s="6">
        <f t="shared" si="46"/>
        <v>2001</v>
      </c>
      <c r="T242" s="176"/>
      <c r="U242" s="65" t="s">
        <v>8</v>
      </c>
      <c r="V242" s="66">
        <v>70</v>
      </c>
      <c r="W242" s="76">
        <v>2.0420070011668612</v>
      </c>
      <c r="X242" s="76">
        <v>2.0420070011668612</v>
      </c>
      <c r="Y242" s="77">
        <v>34.830805134189035</v>
      </c>
      <c r="Z242" s="59"/>
    </row>
    <row r="243" spans="1:26" ht="15" thickBot="1" x14ac:dyDescent="0.35">
      <c r="A243" s="5" t="s">
        <v>9</v>
      </c>
      <c r="B243" s="11">
        <v>173</v>
      </c>
      <c r="C243" s="10">
        <v>153</v>
      </c>
      <c r="D243" s="10">
        <v>131</v>
      </c>
      <c r="E243" s="10">
        <v>125</v>
      </c>
      <c r="F243" s="10">
        <v>110</v>
      </c>
      <c r="G243" s="10">
        <v>118</v>
      </c>
      <c r="H243" s="10">
        <v>91</v>
      </c>
      <c r="I243" s="10">
        <v>87</v>
      </c>
      <c r="J243" s="10">
        <v>76</v>
      </c>
      <c r="K243" s="10">
        <v>84</v>
      </c>
      <c r="L243" s="10">
        <v>80</v>
      </c>
      <c r="M243" s="10">
        <v>88</v>
      </c>
      <c r="N243" s="10">
        <v>85</v>
      </c>
      <c r="O243" s="12">
        <v>58</v>
      </c>
      <c r="P243" s="84">
        <v>89</v>
      </c>
      <c r="Q243" s="9">
        <f>'ISTAT 16 senza IncMort'!K38</f>
        <v>58</v>
      </c>
      <c r="R243" s="6">
        <f t="shared" si="46"/>
        <v>1606</v>
      </c>
      <c r="T243" s="176"/>
      <c r="U243" s="65" t="s">
        <v>9</v>
      </c>
      <c r="V243" s="66">
        <v>89</v>
      </c>
      <c r="W243" s="76">
        <v>2.5962660443407235</v>
      </c>
      <c r="X243" s="76">
        <v>2.5962660443407235</v>
      </c>
      <c r="Y243" s="77">
        <v>37.427071178529758</v>
      </c>
      <c r="Z243" s="59"/>
    </row>
    <row r="244" spans="1:26" ht="17.399999999999999" thickBot="1" x14ac:dyDescent="0.35">
      <c r="A244" s="5" t="s">
        <v>10</v>
      </c>
      <c r="B244" s="11">
        <v>813</v>
      </c>
      <c r="C244" s="10">
        <v>789</v>
      </c>
      <c r="D244" s="10">
        <v>756</v>
      </c>
      <c r="E244" s="10">
        <v>681</v>
      </c>
      <c r="F244" s="10">
        <v>635</v>
      </c>
      <c r="G244" s="10">
        <v>539</v>
      </c>
      <c r="H244" s="10">
        <v>531</v>
      </c>
      <c r="I244" s="10">
        <v>529</v>
      </c>
      <c r="J244" s="10">
        <v>422</v>
      </c>
      <c r="K244" s="10">
        <v>401</v>
      </c>
      <c r="L244" s="10">
        <v>400</v>
      </c>
      <c r="M244" s="10">
        <v>380</v>
      </c>
      <c r="N244" s="10">
        <v>344</v>
      </c>
      <c r="O244" s="84">
        <v>327</v>
      </c>
      <c r="P244" s="84">
        <v>326</v>
      </c>
      <c r="Q244" s="9">
        <f>'ISTAT 16 senza IncMort'!K39</f>
        <v>307</v>
      </c>
      <c r="R244" s="6">
        <f t="shared" si="46"/>
        <v>8180</v>
      </c>
      <c r="T244" s="176"/>
      <c r="U244" s="65" t="s">
        <v>10</v>
      </c>
      <c r="V244" s="66">
        <v>326</v>
      </c>
      <c r="W244" s="76">
        <v>9.5099183197199526</v>
      </c>
      <c r="X244" s="76">
        <v>9.5099183197199526</v>
      </c>
      <c r="Y244" s="77">
        <v>46.936989498249709</v>
      </c>
      <c r="Z244" s="59"/>
    </row>
    <row r="245" spans="1:26" ht="15" thickBot="1" x14ac:dyDescent="0.35">
      <c r="A245" s="14" t="s">
        <v>11</v>
      </c>
      <c r="B245" s="34">
        <v>3686</v>
      </c>
      <c r="C245" s="15">
        <v>3574</v>
      </c>
      <c r="D245" s="15">
        <v>3476</v>
      </c>
      <c r="E245" s="15">
        <v>3012</v>
      </c>
      <c r="F245" s="15">
        <v>2871</v>
      </c>
      <c r="G245" s="15">
        <v>2733</v>
      </c>
      <c r="H245" s="15">
        <v>2547</v>
      </c>
      <c r="I245" s="15">
        <v>2279</v>
      </c>
      <c r="J245" s="15">
        <v>1942</v>
      </c>
      <c r="K245" s="15">
        <v>1946</v>
      </c>
      <c r="L245" s="15">
        <v>1852</v>
      </c>
      <c r="M245" s="15">
        <v>1848</v>
      </c>
      <c r="N245" s="86">
        <v>1574</v>
      </c>
      <c r="O245" s="15">
        <v>1596</v>
      </c>
      <c r="P245" s="15">
        <v>1609</v>
      </c>
      <c r="Q245" s="18">
        <f>SUM(Q237:Q244)</f>
        <v>1530</v>
      </c>
      <c r="R245" s="15">
        <f t="shared" si="46"/>
        <v>38075</v>
      </c>
      <c r="T245" s="176"/>
      <c r="U245" s="65" t="s">
        <v>12</v>
      </c>
      <c r="V245" s="66">
        <v>247</v>
      </c>
      <c r="W245" s="76">
        <v>7.2053675612602097</v>
      </c>
      <c r="X245" s="76">
        <v>7.2053675612602097</v>
      </c>
      <c r="Y245" s="77">
        <v>54.142357059509919</v>
      </c>
      <c r="Z245" s="59"/>
    </row>
    <row r="246" spans="1:26" ht="15" thickBot="1" x14ac:dyDescent="0.35">
      <c r="A246" s="5" t="s">
        <v>12</v>
      </c>
      <c r="B246" s="11">
        <v>501</v>
      </c>
      <c r="C246" s="10">
        <v>487</v>
      </c>
      <c r="D246" s="10">
        <v>434</v>
      </c>
      <c r="E246" s="10">
        <v>398</v>
      </c>
      <c r="F246" s="10">
        <v>362</v>
      </c>
      <c r="G246" s="10">
        <v>353</v>
      </c>
      <c r="H246" s="10">
        <v>322</v>
      </c>
      <c r="I246" s="10">
        <v>296</v>
      </c>
      <c r="J246" s="10">
        <v>279</v>
      </c>
      <c r="K246" s="10">
        <v>306</v>
      </c>
      <c r="L246" s="10">
        <v>265</v>
      </c>
      <c r="M246" s="10">
        <v>253</v>
      </c>
      <c r="N246" s="12">
        <v>224</v>
      </c>
      <c r="O246" s="10">
        <v>250</v>
      </c>
      <c r="P246" s="10">
        <v>247</v>
      </c>
      <c r="Q246" s="83">
        <f>'ISTAT 16 senza IncMort'!K40</f>
        <v>249</v>
      </c>
      <c r="R246" s="6">
        <f t="shared" si="46"/>
        <v>5226</v>
      </c>
      <c r="T246" s="176"/>
      <c r="U246" s="65" t="s">
        <v>13</v>
      </c>
      <c r="V246" s="66">
        <v>64</v>
      </c>
      <c r="W246" s="76">
        <v>1.8669778296382731</v>
      </c>
      <c r="X246" s="76">
        <v>1.8669778296382731</v>
      </c>
      <c r="Y246" s="77">
        <v>56.009334889148192</v>
      </c>
      <c r="Z246" s="59"/>
    </row>
    <row r="247" spans="1:26" ht="15" thickBot="1" x14ac:dyDescent="0.35">
      <c r="A247" s="5" t="s">
        <v>13</v>
      </c>
      <c r="B247" s="11">
        <v>117</v>
      </c>
      <c r="C247" s="10">
        <v>112</v>
      </c>
      <c r="D247" s="10">
        <v>127</v>
      </c>
      <c r="E247" s="10">
        <v>104</v>
      </c>
      <c r="F247" s="10">
        <v>96</v>
      </c>
      <c r="G247" s="10">
        <v>100</v>
      </c>
      <c r="H247" s="10">
        <v>92</v>
      </c>
      <c r="I247" s="10">
        <v>82</v>
      </c>
      <c r="J247" s="10">
        <v>75</v>
      </c>
      <c r="K247" s="10">
        <v>79</v>
      </c>
      <c r="L247" s="10">
        <v>61</v>
      </c>
      <c r="M247" s="10">
        <v>50</v>
      </c>
      <c r="N247" s="10">
        <v>61</v>
      </c>
      <c r="O247" s="84">
        <v>47</v>
      </c>
      <c r="P247" s="84">
        <v>64</v>
      </c>
      <c r="Q247" s="9">
        <f>'ISTAT 16 senza IncMort'!K41</f>
        <v>35</v>
      </c>
      <c r="R247" s="6">
        <f t="shared" si="46"/>
        <v>1302</v>
      </c>
      <c r="T247" s="176"/>
      <c r="U247" s="65" t="s">
        <v>14</v>
      </c>
      <c r="V247" s="66">
        <v>93</v>
      </c>
      <c r="W247" s="76">
        <v>2.7129521586931156</v>
      </c>
      <c r="X247" s="76">
        <v>2.7129521586931156</v>
      </c>
      <c r="Y247" s="77">
        <v>58.722287047841306</v>
      </c>
      <c r="Z247" s="59"/>
    </row>
    <row r="248" spans="1:26" ht="15" thickBot="1" x14ac:dyDescent="0.35">
      <c r="A248" s="5" t="s">
        <v>14</v>
      </c>
      <c r="B248" s="11">
        <v>228</v>
      </c>
      <c r="C248" s="10">
        <v>209</v>
      </c>
      <c r="D248" s="10">
        <v>193</v>
      </c>
      <c r="E248" s="10">
        <v>185</v>
      </c>
      <c r="F248" s="10">
        <v>150</v>
      </c>
      <c r="G248" s="10">
        <v>171</v>
      </c>
      <c r="H248" s="10">
        <v>147</v>
      </c>
      <c r="I248" s="10">
        <v>132</v>
      </c>
      <c r="J248" s="10">
        <v>117</v>
      </c>
      <c r="K248" s="10">
        <v>109</v>
      </c>
      <c r="L248" s="10">
        <v>129</v>
      </c>
      <c r="M248" s="10">
        <v>99</v>
      </c>
      <c r="N248" s="12">
        <v>86</v>
      </c>
      <c r="O248" s="10">
        <v>100</v>
      </c>
      <c r="P248" s="10">
        <v>93</v>
      </c>
      <c r="Q248" s="83">
        <f>'ISTAT 16 senza IncMort'!K42</f>
        <v>100</v>
      </c>
      <c r="R248" s="6">
        <f t="shared" si="46"/>
        <v>2248</v>
      </c>
      <c r="T248" s="176"/>
      <c r="U248" s="65" t="s">
        <v>15</v>
      </c>
      <c r="V248" s="66">
        <v>370</v>
      </c>
      <c r="W248" s="76">
        <v>10.793465577596265</v>
      </c>
      <c r="X248" s="76">
        <v>10.793465577596265</v>
      </c>
      <c r="Y248" s="77">
        <v>69.515752625437571</v>
      </c>
      <c r="Z248" s="59"/>
    </row>
    <row r="249" spans="1:26" ht="15" thickBot="1" x14ac:dyDescent="0.35">
      <c r="A249" s="5" t="s">
        <v>15</v>
      </c>
      <c r="B249" s="10">
        <v>731</v>
      </c>
      <c r="C249" s="11">
        <v>770</v>
      </c>
      <c r="D249" s="10">
        <v>582</v>
      </c>
      <c r="E249" s="10">
        <v>651</v>
      </c>
      <c r="F249" s="10">
        <v>594</v>
      </c>
      <c r="G249" s="10">
        <v>575</v>
      </c>
      <c r="H249" s="10">
        <v>527</v>
      </c>
      <c r="I249" s="10">
        <v>493</v>
      </c>
      <c r="J249" s="10">
        <v>494</v>
      </c>
      <c r="K249" s="10">
        <v>450</v>
      </c>
      <c r="L249" s="10">
        <v>425</v>
      </c>
      <c r="M249" s="10">
        <v>385</v>
      </c>
      <c r="N249" s="84">
        <v>366</v>
      </c>
      <c r="O249" s="10">
        <v>371</v>
      </c>
      <c r="P249" s="10">
        <v>370</v>
      </c>
      <c r="Q249" s="9">
        <f>'ISTAT 16 senza IncMort'!K43</f>
        <v>347</v>
      </c>
      <c r="R249" s="6">
        <f t="shared" si="46"/>
        <v>8131</v>
      </c>
      <c r="T249" s="176"/>
      <c r="U249" s="65" t="s">
        <v>17</v>
      </c>
      <c r="V249" s="66">
        <v>84</v>
      </c>
      <c r="W249" s="76">
        <v>2.4504084014002334</v>
      </c>
      <c r="X249" s="76">
        <v>2.4504084014002334</v>
      </c>
      <c r="Y249" s="77">
        <v>71.96616102683781</v>
      </c>
      <c r="Z249" s="59"/>
    </row>
    <row r="250" spans="1:26" ht="15" thickBot="1" x14ac:dyDescent="0.35">
      <c r="A250" s="14" t="s">
        <v>16</v>
      </c>
      <c r="B250" s="15">
        <v>1577</v>
      </c>
      <c r="C250" s="34">
        <v>1578</v>
      </c>
      <c r="D250" s="15">
        <v>1336</v>
      </c>
      <c r="E250" s="15">
        <v>1338</v>
      </c>
      <c r="F250" s="15">
        <v>1202</v>
      </c>
      <c r="G250" s="15">
        <v>1199</v>
      </c>
      <c r="H250" s="15">
        <v>1088</v>
      </c>
      <c r="I250" s="15">
        <v>1003</v>
      </c>
      <c r="J250" s="23">
        <v>965</v>
      </c>
      <c r="K250" s="23">
        <v>944</v>
      </c>
      <c r="L250" s="23">
        <v>880</v>
      </c>
      <c r="M250" s="23">
        <v>787</v>
      </c>
      <c r="N250" s="87">
        <v>737</v>
      </c>
      <c r="O250" s="23">
        <v>768</v>
      </c>
      <c r="P250" s="23">
        <v>774</v>
      </c>
      <c r="Q250" s="18">
        <f>SUM(Q246:Q249)</f>
        <v>731</v>
      </c>
      <c r="R250" s="15">
        <f t="shared" si="46"/>
        <v>16907</v>
      </c>
      <c r="T250" s="176"/>
      <c r="U250" s="65" t="s">
        <v>18</v>
      </c>
      <c r="V250" s="66">
        <v>22</v>
      </c>
      <c r="W250" s="76">
        <v>0.64177362893815637</v>
      </c>
      <c r="X250" s="76">
        <v>0.64177362893815637</v>
      </c>
      <c r="Y250" s="77">
        <v>72.607934655775964</v>
      </c>
      <c r="Z250" s="59"/>
    </row>
    <row r="251" spans="1:26" ht="15" thickBot="1" x14ac:dyDescent="0.35">
      <c r="A251" s="5" t="s">
        <v>17</v>
      </c>
      <c r="B251" s="10">
        <v>168</v>
      </c>
      <c r="C251" s="11">
        <v>185</v>
      </c>
      <c r="D251" s="10">
        <v>154</v>
      </c>
      <c r="E251" s="10">
        <v>141</v>
      </c>
      <c r="F251" s="10">
        <v>134</v>
      </c>
      <c r="G251" s="10">
        <v>165</v>
      </c>
      <c r="H251" s="10">
        <v>119</v>
      </c>
      <c r="I251" s="10">
        <v>96</v>
      </c>
      <c r="J251" s="10">
        <v>93</v>
      </c>
      <c r="K251" s="10">
        <v>79</v>
      </c>
      <c r="L251" s="10">
        <v>83</v>
      </c>
      <c r="M251" s="10">
        <v>92</v>
      </c>
      <c r="N251" s="12">
        <v>70</v>
      </c>
      <c r="O251" s="10">
        <v>77</v>
      </c>
      <c r="P251" s="10">
        <v>84</v>
      </c>
      <c r="Q251" s="83">
        <f>'ISTAT 16 senza IncMort'!K44</f>
        <v>76</v>
      </c>
      <c r="R251" s="6">
        <f t="shared" si="46"/>
        <v>1816</v>
      </c>
      <c r="T251" s="176"/>
      <c r="U251" s="65" t="s">
        <v>19</v>
      </c>
      <c r="V251" s="66">
        <v>235</v>
      </c>
      <c r="W251" s="76">
        <v>6.8553092182030335</v>
      </c>
      <c r="X251" s="76">
        <v>6.8553092182030335</v>
      </c>
      <c r="Y251" s="77">
        <v>79.463243873978996</v>
      </c>
      <c r="Z251" s="59"/>
    </row>
    <row r="252" spans="1:26" ht="15" thickBot="1" x14ac:dyDescent="0.35">
      <c r="A252" s="5" t="s">
        <v>18</v>
      </c>
      <c r="B252" s="11">
        <v>37</v>
      </c>
      <c r="C252" s="10">
        <v>30</v>
      </c>
      <c r="D252" s="10">
        <v>42</v>
      </c>
      <c r="E252" s="10">
        <v>24</v>
      </c>
      <c r="F252" s="10">
        <v>29</v>
      </c>
      <c r="G252" s="10">
        <v>32</v>
      </c>
      <c r="H252" s="10">
        <v>20</v>
      </c>
      <c r="I252" s="10">
        <v>27</v>
      </c>
      <c r="J252" s="10">
        <v>21</v>
      </c>
      <c r="K252" s="10">
        <v>28</v>
      </c>
      <c r="L252" s="10">
        <v>19</v>
      </c>
      <c r="M252" s="10">
        <v>19</v>
      </c>
      <c r="N252" s="84">
        <v>26</v>
      </c>
      <c r="O252" s="10">
        <v>27</v>
      </c>
      <c r="P252" s="10">
        <v>22</v>
      </c>
      <c r="Q252" s="9">
        <f>'ISTAT 16 senza IncMort'!K45</f>
        <v>17</v>
      </c>
      <c r="R252" s="6">
        <f t="shared" si="46"/>
        <v>420</v>
      </c>
      <c r="T252" s="176"/>
      <c r="U252" s="65" t="s">
        <v>20</v>
      </c>
      <c r="V252" s="66">
        <v>232</v>
      </c>
      <c r="W252" s="76">
        <v>6.7677946324387399</v>
      </c>
      <c r="X252" s="76">
        <v>6.7677946324387399</v>
      </c>
      <c r="Y252" s="77">
        <v>86.231038506417732</v>
      </c>
      <c r="Z252" s="59"/>
    </row>
    <row r="253" spans="1:26" ht="15" thickBot="1" x14ac:dyDescent="0.35">
      <c r="A253" s="5" t="s">
        <v>19</v>
      </c>
      <c r="B253" s="11">
        <v>357</v>
      </c>
      <c r="C253" s="10">
        <v>341</v>
      </c>
      <c r="D253" s="10">
        <v>388</v>
      </c>
      <c r="E253" s="10">
        <v>408</v>
      </c>
      <c r="F253" s="10">
        <v>368</v>
      </c>
      <c r="G253" s="10">
        <v>324</v>
      </c>
      <c r="H253" s="10">
        <v>320</v>
      </c>
      <c r="I253" s="10">
        <v>329</v>
      </c>
      <c r="J253" s="10">
        <v>288</v>
      </c>
      <c r="K253" s="10">
        <v>254</v>
      </c>
      <c r="L253" s="10">
        <v>243</v>
      </c>
      <c r="M253" s="10">
        <v>242</v>
      </c>
      <c r="N253" s="10">
        <v>273</v>
      </c>
      <c r="O253" s="84">
        <v>233</v>
      </c>
      <c r="P253" s="84">
        <v>235</v>
      </c>
      <c r="Q253" s="9">
        <f>'ISTAT 16 senza IncMort'!K46</f>
        <v>218</v>
      </c>
      <c r="R253" s="6">
        <f t="shared" si="46"/>
        <v>4821</v>
      </c>
      <c r="T253" s="176"/>
      <c r="U253" s="65" t="s">
        <v>21</v>
      </c>
      <c r="V253" s="66">
        <v>43</v>
      </c>
      <c r="W253" s="76">
        <v>1.2543757292882147</v>
      </c>
      <c r="X253" s="76">
        <v>1.2543757292882147</v>
      </c>
      <c r="Y253" s="77">
        <v>87.485414235705946</v>
      </c>
      <c r="Z253" s="59"/>
    </row>
    <row r="254" spans="1:26" ht="15" thickBot="1" x14ac:dyDescent="0.35">
      <c r="A254" s="5" t="s">
        <v>20</v>
      </c>
      <c r="B254" s="11">
        <v>462</v>
      </c>
      <c r="C254" s="10">
        <v>448</v>
      </c>
      <c r="D254" s="10">
        <v>444</v>
      </c>
      <c r="E254" s="10">
        <v>455</v>
      </c>
      <c r="F254" s="10">
        <v>428</v>
      </c>
      <c r="G254" s="10">
        <v>409</v>
      </c>
      <c r="H254" s="10">
        <v>366</v>
      </c>
      <c r="I254" s="10">
        <v>353</v>
      </c>
      <c r="J254" s="10">
        <v>301</v>
      </c>
      <c r="K254" s="10">
        <v>292</v>
      </c>
      <c r="L254" s="10">
        <v>271</v>
      </c>
      <c r="M254" s="10">
        <v>267</v>
      </c>
      <c r="N254" s="12">
        <v>224</v>
      </c>
      <c r="O254" s="10">
        <v>231</v>
      </c>
      <c r="P254" s="10">
        <v>232</v>
      </c>
      <c r="Q254" s="83">
        <f>'ISTAT 16 senza IncMort'!K47</f>
        <v>254</v>
      </c>
      <c r="R254" s="6">
        <f t="shared" si="46"/>
        <v>5437</v>
      </c>
      <c r="T254" s="176"/>
      <c r="U254" s="65" t="s">
        <v>22</v>
      </c>
      <c r="V254" s="66">
        <v>94</v>
      </c>
      <c r="W254" s="76">
        <v>2.7421236872812136</v>
      </c>
      <c r="X254" s="76">
        <v>2.7421236872812136</v>
      </c>
      <c r="Y254" s="77">
        <v>90.227537922987167</v>
      </c>
      <c r="Z254" s="59"/>
    </row>
    <row r="255" spans="1:26" ht="15" thickBot="1" x14ac:dyDescent="0.35">
      <c r="A255" s="5" t="s">
        <v>21</v>
      </c>
      <c r="B255" s="10">
        <v>59</v>
      </c>
      <c r="C255" s="11">
        <v>69</v>
      </c>
      <c r="D255" s="10">
        <v>49</v>
      </c>
      <c r="E255" s="10">
        <v>40</v>
      </c>
      <c r="F255" s="10">
        <v>57</v>
      </c>
      <c r="G255" s="10">
        <v>59</v>
      </c>
      <c r="H255" s="10">
        <v>37</v>
      </c>
      <c r="I255" s="10">
        <v>35</v>
      </c>
      <c r="J255" s="10">
        <v>46</v>
      </c>
      <c r="K255" s="10">
        <v>48</v>
      </c>
      <c r="L255" s="10">
        <v>37</v>
      </c>
      <c r="M255" s="10">
        <v>51</v>
      </c>
      <c r="N255" s="12">
        <v>22</v>
      </c>
      <c r="O255" s="10">
        <v>41</v>
      </c>
      <c r="P255" s="10">
        <v>43</v>
      </c>
      <c r="Q255" s="83">
        <f>'ISTAT 16 senza IncMort'!K48</f>
        <v>42</v>
      </c>
      <c r="R255" s="6">
        <f t="shared" si="46"/>
        <v>735</v>
      </c>
      <c r="T255" s="176"/>
      <c r="U255" s="65" t="s">
        <v>23</v>
      </c>
      <c r="V255" s="66">
        <v>225</v>
      </c>
      <c r="W255" s="76">
        <v>6.5635939323220533</v>
      </c>
      <c r="X255" s="76">
        <v>6.5635939323220533</v>
      </c>
      <c r="Y255" s="77">
        <v>96.791131855309217</v>
      </c>
      <c r="Z255" s="59"/>
    </row>
    <row r="256" spans="1:26" ht="15" thickBot="1" x14ac:dyDescent="0.35">
      <c r="A256" s="5" t="s">
        <v>22</v>
      </c>
      <c r="B256" s="11">
        <v>173</v>
      </c>
      <c r="C256" s="10">
        <v>168</v>
      </c>
      <c r="D256" s="10">
        <v>151</v>
      </c>
      <c r="E256" s="10">
        <v>159</v>
      </c>
      <c r="F256" s="10">
        <v>163</v>
      </c>
      <c r="G256" s="10">
        <v>185</v>
      </c>
      <c r="H256" s="10">
        <v>128</v>
      </c>
      <c r="I256" s="10">
        <v>120</v>
      </c>
      <c r="J256" s="10">
        <v>135</v>
      </c>
      <c r="K256" s="10">
        <v>138</v>
      </c>
      <c r="L256" s="10">
        <v>104</v>
      </c>
      <c r="M256" s="10">
        <v>123</v>
      </c>
      <c r="N256" s="84">
        <v>98</v>
      </c>
      <c r="O256" s="10">
        <v>101</v>
      </c>
      <c r="P256" s="12">
        <v>94</v>
      </c>
      <c r="Q256" s="83">
        <f>'ISTAT 16 senza IncMort'!K49</f>
        <v>117</v>
      </c>
      <c r="R256" s="6">
        <f t="shared" si="46"/>
        <v>2157</v>
      </c>
      <c r="T256" s="176"/>
      <c r="U256" s="65" t="s">
        <v>24</v>
      </c>
      <c r="V256" s="66">
        <v>110</v>
      </c>
      <c r="W256" s="76">
        <v>3.2088681446907819</v>
      </c>
      <c r="X256" s="76">
        <v>3.2088681446907819</v>
      </c>
      <c r="Y256" s="77">
        <v>100</v>
      </c>
      <c r="Z256" s="59"/>
    </row>
    <row r="257" spans="1:54" ht="15" thickBot="1" x14ac:dyDescent="0.35">
      <c r="A257" s="5" t="s">
        <v>23</v>
      </c>
      <c r="B257" s="10">
        <v>365</v>
      </c>
      <c r="C257" s="10">
        <v>391</v>
      </c>
      <c r="D257" s="10">
        <v>350</v>
      </c>
      <c r="E257" s="10">
        <v>379</v>
      </c>
      <c r="F257" s="11">
        <v>400</v>
      </c>
      <c r="G257" s="10">
        <v>383</v>
      </c>
      <c r="H257" s="10">
        <v>356</v>
      </c>
      <c r="I257" s="10">
        <v>364</v>
      </c>
      <c r="J257" s="10">
        <v>325</v>
      </c>
      <c r="K257" s="10">
        <v>279</v>
      </c>
      <c r="L257" s="10">
        <v>271</v>
      </c>
      <c r="M257" s="10">
        <v>229</v>
      </c>
      <c r="N257" s="10">
        <v>254</v>
      </c>
      <c r="O257" s="84">
        <v>209</v>
      </c>
      <c r="P257" s="84">
        <v>225</v>
      </c>
      <c r="Q257" s="9">
        <f>'ISTAT 16 senza IncMort'!K50</f>
        <v>192</v>
      </c>
      <c r="R257" s="6">
        <f t="shared" si="46"/>
        <v>4972</v>
      </c>
      <c r="T257" s="177"/>
      <c r="U257" s="67" t="s">
        <v>26</v>
      </c>
      <c r="V257" s="68">
        <v>3428</v>
      </c>
      <c r="W257" s="78">
        <v>100</v>
      </c>
      <c r="X257" s="78">
        <v>100</v>
      </c>
      <c r="Y257" s="79"/>
      <c r="Z257" s="59"/>
    </row>
    <row r="258" spans="1:54" ht="15" thickBot="1" x14ac:dyDescent="0.35">
      <c r="A258" s="5" t="s">
        <v>24</v>
      </c>
      <c r="B258" s="11">
        <v>212</v>
      </c>
      <c r="C258" s="10">
        <v>196</v>
      </c>
      <c r="D258" s="10">
        <v>173</v>
      </c>
      <c r="E258" s="10">
        <v>166</v>
      </c>
      <c r="F258" s="10">
        <v>166</v>
      </c>
      <c r="G258" s="10">
        <v>180</v>
      </c>
      <c r="H258" s="10">
        <v>150</v>
      </c>
      <c r="I258" s="10">
        <v>125</v>
      </c>
      <c r="J258" s="10">
        <v>121</v>
      </c>
      <c r="K258" s="10">
        <v>106</v>
      </c>
      <c r="L258" s="10">
        <v>100</v>
      </c>
      <c r="M258" s="10">
        <v>95</v>
      </c>
      <c r="N258" s="10">
        <v>123</v>
      </c>
      <c r="O258" s="12">
        <v>98</v>
      </c>
      <c r="P258" s="84">
        <v>110</v>
      </c>
      <c r="Q258" s="83">
        <f>'ISTAT 16 senza IncMort'!K51</f>
        <v>106</v>
      </c>
      <c r="R258" s="6">
        <f t="shared" si="46"/>
        <v>2227</v>
      </c>
    </row>
    <row r="259" spans="1:54" ht="23.4" thickBot="1" x14ac:dyDescent="0.35">
      <c r="A259" s="17" t="s">
        <v>25</v>
      </c>
      <c r="B259" s="34">
        <v>1833</v>
      </c>
      <c r="C259" s="15">
        <v>1828</v>
      </c>
      <c r="D259" s="15">
        <v>1751</v>
      </c>
      <c r="E259" s="15">
        <v>1772</v>
      </c>
      <c r="F259" s="15">
        <v>1745</v>
      </c>
      <c r="G259" s="15">
        <v>1737</v>
      </c>
      <c r="H259" s="15">
        <v>1496</v>
      </c>
      <c r="I259" s="15">
        <v>1449</v>
      </c>
      <c r="J259" s="15">
        <v>1330</v>
      </c>
      <c r="K259" s="15">
        <v>1224</v>
      </c>
      <c r="L259" s="15">
        <v>1128</v>
      </c>
      <c r="M259" s="15">
        <v>1118</v>
      </c>
      <c r="N259" s="15">
        <v>1090</v>
      </c>
      <c r="O259" s="18">
        <v>1017</v>
      </c>
      <c r="P259" s="86">
        <v>1045</v>
      </c>
      <c r="Q259" s="86">
        <f>SUM(Q251:Q258)</f>
        <v>1022</v>
      </c>
      <c r="R259" s="15">
        <f t="shared" si="46"/>
        <v>22585</v>
      </c>
    </row>
    <row r="260" spans="1:54" ht="15" thickBot="1" x14ac:dyDescent="0.35">
      <c r="A260" s="19" t="s">
        <v>26</v>
      </c>
      <c r="B260" s="34">
        <v>7096</v>
      </c>
      <c r="C260" s="15">
        <v>6980</v>
      </c>
      <c r="D260" s="15">
        <v>6563</v>
      </c>
      <c r="E260" s="15">
        <v>6122</v>
      </c>
      <c r="F260" s="15">
        <v>5818</v>
      </c>
      <c r="G260" s="15">
        <v>5669</v>
      </c>
      <c r="H260" s="15">
        <v>5131</v>
      </c>
      <c r="I260" s="15">
        <v>4731</v>
      </c>
      <c r="J260" s="15">
        <v>4237</v>
      </c>
      <c r="K260" s="15">
        <v>4114</v>
      </c>
      <c r="L260" s="15">
        <v>3860</v>
      </c>
      <c r="M260" s="15">
        <v>3753</v>
      </c>
      <c r="N260" s="15">
        <v>3401</v>
      </c>
      <c r="O260" s="86">
        <v>3381</v>
      </c>
      <c r="P260" s="86">
        <v>3428</v>
      </c>
      <c r="Q260" s="18">
        <f>Q245+Q250+Q259</f>
        <v>3283</v>
      </c>
      <c r="R260" s="20">
        <f t="shared" si="46"/>
        <v>77567</v>
      </c>
    </row>
    <row r="261" spans="1:54" x14ac:dyDescent="0.3">
      <c r="A261" s="46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9"/>
      <c r="P261" s="49"/>
      <c r="Q261" s="50"/>
    </row>
    <row r="263" spans="1:54" ht="15.6" x14ac:dyDescent="0.3">
      <c r="A263" s="161" t="s">
        <v>61</v>
      </c>
      <c r="B263" s="161"/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97"/>
    </row>
    <row r="264" spans="1:54" ht="15.6" x14ac:dyDescent="0.3">
      <c r="A264" s="2"/>
    </row>
    <row r="265" spans="1:54" ht="16.2" thickBot="1" x14ac:dyDescent="0.35">
      <c r="A265" s="164" t="s">
        <v>27</v>
      </c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51"/>
      <c r="S265" s="164" t="s">
        <v>27</v>
      </c>
      <c r="T265" s="164"/>
      <c r="U265" s="164"/>
      <c r="V265" s="164"/>
      <c r="W265" s="164"/>
      <c r="X265" s="164"/>
      <c r="Y265" s="164"/>
      <c r="Z265" s="164"/>
      <c r="AA265" s="164"/>
      <c r="AB265" s="164"/>
      <c r="AC265" s="164"/>
      <c r="AD265" s="164"/>
      <c r="AE265" s="164"/>
      <c r="AF265" s="164"/>
      <c r="AG265" s="164"/>
      <c r="AH265" s="51"/>
    </row>
    <row r="266" spans="1:54" ht="15" thickBot="1" x14ac:dyDescent="0.35">
      <c r="A266" s="3" t="s">
        <v>1</v>
      </c>
      <c r="B266" s="4">
        <v>2001</v>
      </c>
      <c r="C266" s="4">
        <v>2002</v>
      </c>
      <c r="D266" s="4">
        <v>2003</v>
      </c>
      <c r="E266" s="4">
        <v>2004</v>
      </c>
      <c r="F266" s="4">
        <v>2005</v>
      </c>
      <c r="G266" s="4">
        <v>2006</v>
      </c>
      <c r="H266" s="4">
        <v>2007</v>
      </c>
      <c r="I266" s="4">
        <v>2008</v>
      </c>
      <c r="J266" s="4">
        <v>2009</v>
      </c>
      <c r="K266" s="4">
        <v>2010</v>
      </c>
      <c r="L266" s="4">
        <v>2011</v>
      </c>
      <c r="M266" s="4">
        <v>2012</v>
      </c>
      <c r="N266" s="4">
        <v>2013</v>
      </c>
      <c r="O266" s="4">
        <v>2014</v>
      </c>
      <c r="P266" s="4">
        <v>2015</v>
      </c>
      <c r="Q266" s="4">
        <v>2016</v>
      </c>
      <c r="R266" s="4" t="s">
        <v>26</v>
      </c>
      <c r="S266" s="3" t="s">
        <v>1</v>
      </c>
      <c r="T266" s="4">
        <v>2001</v>
      </c>
      <c r="U266" s="4">
        <v>2002</v>
      </c>
      <c r="V266" s="4">
        <v>2003</v>
      </c>
      <c r="W266" s="4">
        <v>2004</v>
      </c>
      <c r="X266" s="4">
        <v>2005</v>
      </c>
      <c r="Y266" s="4">
        <v>2006</v>
      </c>
      <c r="Z266" s="4">
        <v>2007</v>
      </c>
      <c r="AA266" s="4">
        <v>2008</v>
      </c>
      <c r="AB266" s="4">
        <v>2009</v>
      </c>
      <c r="AC266" s="4">
        <v>2010</v>
      </c>
      <c r="AD266" s="4">
        <v>2011</v>
      </c>
      <c r="AE266" s="4">
        <v>2012</v>
      </c>
      <c r="AF266" s="4">
        <v>2013</v>
      </c>
      <c r="AG266" s="4">
        <v>2014</v>
      </c>
      <c r="AH266" s="4">
        <v>2015</v>
      </c>
      <c r="AI266" s="4" t="s">
        <v>26</v>
      </c>
    </row>
    <row r="267" spans="1:54" ht="15" thickBot="1" x14ac:dyDescent="0.35">
      <c r="A267" s="5" t="s">
        <v>3</v>
      </c>
      <c r="B267" s="55">
        <f t="shared" ref="B267:B290" si="47">B237/R237*100</f>
        <v>9.2812396966699637</v>
      </c>
      <c r="C267" s="55">
        <f t="shared" ref="C267:C290" si="48">C237/R237*100</f>
        <v>9.7428288822947575</v>
      </c>
      <c r="D267" s="55">
        <f t="shared" ref="D267:D290" si="49">D237/R237*100</f>
        <v>9.3801516650181345</v>
      </c>
      <c r="E267" s="55">
        <f t="shared" ref="E267:E290" si="50">E237/R237*100</f>
        <v>8.1602373887240365</v>
      </c>
      <c r="F267" s="55">
        <f t="shared" ref="F267:F290" si="51">F237/R237*100</f>
        <v>7.4678536102868449</v>
      </c>
      <c r="G267" s="55">
        <f t="shared" ref="G267:G290" si="52">G237/R237*100</f>
        <v>6.6600725354434553</v>
      </c>
      <c r="H267" s="55">
        <f t="shared" ref="H267:H290" si="53">H237/R237*100</f>
        <v>6.4622485987471157</v>
      </c>
      <c r="I267" s="55">
        <f t="shared" ref="I267:I290" si="54">I237/R237*100</f>
        <v>5.4731289152654137</v>
      </c>
      <c r="J267" s="55">
        <f t="shared" ref="J267:J290" si="55">J237/R237*100</f>
        <v>5.2258489943949886</v>
      </c>
      <c r="K267" s="55">
        <f t="shared" ref="K267:K290" si="56">K237/R237*100</f>
        <v>5.390702274975272</v>
      </c>
      <c r="L267" s="55">
        <f t="shared" ref="L267:L290" si="57">L237/R237*100</f>
        <v>5.275304978569074</v>
      </c>
      <c r="M267" s="55">
        <f t="shared" ref="M267:M290" si="58">M237/R237*100</f>
        <v>4.7148038245961095</v>
      </c>
      <c r="N267" s="55">
        <f t="shared" ref="N267:N290" si="59">N237/R237*100</f>
        <v>4.2696999670293438</v>
      </c>
      <c r="O267" s="55">
        <f t="shared" ref="O267:O290" si="60">O237/R237*100</f>
        <v>4.3686119353775146</v>
      </c>
      <c r="P267" s="55">
        <f t="shared" ref="P267:P290" si="61">P237/R237*100</f>
        <v>4.0553907022749751</v>
      </c>
      <c r="Q267" s="55">
        <f>Q237/R237*100</f>
        <v>4.0718760303330033</v>
      </c>
      <c r="R267" s="53">
        <f t="shared" ref="R267:R290" si="62">R237/R237*100</f>
        <v>100</v>
      </c>
      <c r="S267" s="5" t="s">
        <v>3</v>
      </c>
      <c r="T267" s="13">
        <v>10.1</v>
      </c>
      <c r="U267" s="11">
        <v>10.6</v>
      </c>
      <c r="V267" s="13">
        <v>10.210000000000001</v>
      </c>
      <c r="W267" s="13">
        <v>8.8800000000000008</v>
      </c>
      <c r="X267" s="13">
        <v>8.1300000000000008</v>
      </c>
      <c r="Y267" s="13">
        <v>7.25</v>
      </c>
      <c r="Z267" s="13">
        <v>7.03</v>
      </c>
      <c r="AA267" s="13">
        <v>5.96</v>
      </c>
      <c r="AB267" s="13">
        <v>5.69</v>
      </c>
      <c r="AC267" s="13">
        <v>5.87</v>
      </c>
      <c r="AD267" s="13">
        <v>5.74</v>
      </c>
      <c r="AE267" s="13">
        <v>5.13</v>
      </c>
      <c r="AF267" s="12">
        <v>4.6500000000000004</v>
      </c>
      <c r="AG267" s="13">
        <v>4.76</v>
      </c>
      <c r="AH267" s="13"/>
      <c r="AI267" s="53">
        <v>100</v>
      </c>
      <c r="BB267" s="96">
        <f>SUM(B267:Q267)</f>
        <v>99.999999999999986</v>
      </c>
    </row>
    <row r="268" spans="1:54" ht="15" thickBot="1" x14ac:dyDescent="0.35">
      <c r="A268" s="5" t="s">
        <v>4</v>
      </c>
      <c r="B268" s="55">
        <f t="shared" si="47"/>
        <v>8.9887640449438209</v>
      </c>
      <c r="C268" s="55">
        <f t="shared" si="48"/>
        <v>11.797752808988763</v>
      </c>
      <c r="D268" s="55">
        <f t="shared" si="49"/>
        <v>8.9887640449438209</v>
      </c>
      <c r="E268" s="55">
        <f t="shared" si="50"/>
        <v>9.5505617977528079</v>
      </c>
      <c r="F268" s="55">
        <f t="shared" si="51"/>
        <v>7.3033707865168536</v>
      </c>
      <c r="G268" s="55">
        <f t="shared" si="52"/>
        <v>3.3707865168539324</v>
      </c>
      <c r="H268" s="55">
        <f t="shared" si="53"/>
        <v>5.6179775280898872</v>
      </c>
      <c r="I268" s="55">
        <f t="shared" si="54"/>
        <v>5.6179775280898872</v>
      </c>
      <c r="J268" s="55">
        <f t="shared" si="55"/>
        <v>4.4943820224719104</v>
      </c>
      <c r="K268" s="55">
        <f t="shared" si="56"/>
        <v>6.179775280898876</v>
      </c>
      <c r="L268" s="55">
        <f t="shared" si="57"/>
        <v>5.0561797752808983</v>
      </c>
      <c r="M268" s="55">
        <f t="shared" si="58"/>
        <v>6.179775280898876</v>
      </c>
      <c r="N268" s="55">
        <f t="shared" si="59"/>
        <v>3.9325842696629212</v>
      </c>
      <c r="O268" s="55">
        <f t="shared" si="60"/>
        <v>7.3033707865168536</v>
      </c>
      <c r="P268" s="55">
        <f t="shared" si="61"/>
        <v>3.9325842696629212</v>
      </c>
      <c r="Q268" s="55">
        <f t="shared" ref="Q268:Q290" si="63">Q238/R238*100</f>
        <v>1.6853932584269662</v>
      </c>
      <c r="R268" s="53">
        <f t="shared" si="62"/>
        <v>100</v>
      </c>
      <c r="S268" s="5" t="s">
        <v>4</v>
      </c>
      <c r="T268" s="13">
        <v>9.52</v>
      </c>
      <c r="U268" s="11">
        <v>12.5</v>
      </c>
      <c r="V268" s="13">
        <v>9.52</v>
      </c>
      <c r="W268" s="13">
        <v>10.119999999999999</v>
      </c>
      <c r="X268" s="13">
        <v>7.74</v>
      </c>
      <c r="Y268" s="12">
        <v>3.57</v>
      </c>
      <c r="Z268" s="13">
        <v>5.95</v>
      </c>
      <c r="AA268" s="13">
        <v>5.95</v>
      </c>
      <c r="AB268" s="13">
        <v>4.76</v>
      </c>
      <c r="AC268" s="13">
        <v>6.55</v>
      </c>
      <c r="AD268" s="13">
        <v>5.36</v>
      </c>
      <c r="AE268" s="13">
        <v>6.55</v>
      </c>
      <c r="AF268" s="13">
        <v>4.17</v>
      </c>
      <c r="AG268" s="13">
        <v>7.74</v>
      </c>
      <c r="AH268" s="13"/>
      <c r="AI268" s="53">
        <v>100</v>
      </c>
      <c r="BB268" s="96">
        <f t="shared" ref="BB268:BB289" si="64">SUM(B268:Q268)</f>
        <v>100</v>
      </c>
    </row>
    <row r="269" spans="1:54" ht="15" thickBot="1" x14ac:dyDescent="0.35">
      <c r="A269" s="5" t="s">
        <v>5</v>
      </c>
      <c r="B269" s="55">
        <f t="shared" si="47"/>
        <v>9.620729848471262</v>
      </c>
      <c r="C269" s="55">
        <f t="shared" si="48"/>
        <v>9.3338115305299016</v>
      </c>
      <c r="D269" s="55">
        <f t="shared" si="49"/>
        <v>8.7599748946471792</v>
      </c>
      <c r="E269" s="55">
        <f t="shared" si="50"/>
        <v>7.7378283869810813</v>
      </c>
      <c r="F269" s="55">
        <f t="shared" si="51"/>
        <v>7.3612480946830452</v>
      </c>
      <c r="G269" s="55">
        <f t="shared" si="52"/>
        <v>7.8633551510804267</v>
      </c>
      <c r="H269" s="55">
        <f t="shared" si="53"/>
        <v>6.9398368152066707</v>
      </c>
      <c r="I269" s="55">
        <f t="shared" si="54"/>
        <v>6.0970142562539227</v>
      </c>
      <c r="J269" s="55">
        <f t="shared" si="55"/>
        <v>5.4066170537075227</v>
      </c>
      <c r="K269" s="55">
        <f t="shared" si="56"/>
        <v>5.0659015511521561</v>
      </c>
      <c r="L269" s="55">
        <f t="shared" si="57"/>
        <v>4.7700170357751279</v>
      </c>
      <c r="M269" s="55">
        <f t="shared" si="58"/>
        <v>4.9224423921814759</v>
      </c>
      <c r="N269" s="55">
        <f t="shared" si="59"/>
        <v>3.9271944768223794</v>
      </c>
      <c r="O269" s="55">
        <f t="shared" si="60"/>
        <v>4.0168564511790548</v>
      </c>
      <c r="P269" s="55">
        <f t="shared" si="61"/>
        <v>4.2858423742490812</v>
      </c>
      <c r="Q269" s="55">
        <f t="shared" si="63"/>
        <v>3.8913296870797094</v>
      </c>
      <c r="R269" s="53">
        <f t="shared" si="62"/>
        <v>100</v>
      </c>
      <c r="S269" s="5" t="s">
        <v>5</v>
      </c>
      <c r="T269" s="11">
        <v>10.48</v>
      </c>
      <c r="U269" s="13">
        <v>10.17</v>
      </c>
      <c r="V269" s="13">
        <v>9.5399999999999991</v>
      </c>
      <c r="W269" s="13">
        <v>8.43</v>
      </c>
      <c r="X269" s="13">
        <v>8.02</v>
      </c>
      <c r="Y269" s="13">
        <v>8.56</v>
      </c>
      <c r="Z269" s="13">
        <v>7.56</v>
      </c>
      <c r="AA269" s="13">
        <v>6.64</v>
      </c>
      <c r="AB269" s="13">
        <v>5.89</v>
      </c>
      <c r="AC269" s="13">
        <v>5.52</v>
      </c>
      <c r="AD269" s="13">
        <v>5.19</v>
      </c>
      <c r="AE269" s="13">
        <v>5.36</v>
      </c>
      <c r="AF269" s="12">
        <v>4.28</v>
      </c>
      <c r="AG269" s="13">
        <v>4.37</v>
      </c>
      <c r="AH269" s="13"/>
      <c r="AI269" s="53">
        <v>100</v>
      </c>
      <c r="BB269" s="96">
        <f t="shared" si="64"/>
        <v>99.999999999999986</v>
      </c>
    </row>
    <row r="270" spans="1:54" ht="15" thickBot="1" x14ac:dyDescent="0.35">
      <c r="A270" s="5" t="s">
        <v>6</v>
      </c>
      <c r="B270" s="55">
        <f t="shared" si="47"/>
        <v>10.451977401129943</v>
      </c>
      <c r="C270" s="55">
        <f t="shared" si="48"/>
        <v>8.898305084745763</v>
      </c>
      <c r="D270" s="55">
        <f t="shared" si="49"/>
        <v>9.1807909604519775</v>
      </c>
      <c r="E270" s="55">
        <f t="shared" si="50"/>
        <v>8.7570621468926557</v>
      </c>
      <c r="F270" s="55">
        <f t="shared" si="51"/>
        <v>8.2627118644067803</v>
      </c>
      <c r="G270" s="55">
        <f t="shared" si="52"/>
        <v>6.638418079096045</v>
      </c>
      <c r="H270" s="55">
        <f t="shared" si="53"/>
        <v>6.1440677966101696</v>
      </c>
      <c r="I270" s="55">
        <f t="shared" si="54"/>
        <v>5.1553672316384178</v>
      </c>
      <c r="J270" s="55">
        <f t="shared" si="55"/>
        <v>4.2372881355932197</v>
      </c>
      <c r="K270" s="55">
        <f t="shared" si="56"/>
        <v>4.1666666666666661</v>
      </c>
      <c r="L270" s="55">
        <f t="shared" si="57"/>
        <v>4.0960451977401124</v>
      </c>
      <c r="M270" s="55">
        <f t="shared" si="58"/>
        <v>5.1553672316384178</v>
      </c>
      <c r="N270" s="55">
        <f t="shared" si="59"/>
        <v>4.1666666666666661</v>
      </c>
      <c r="O270" s="55">
        <f t="shared" si="60"/>
        <v>4.2372881355932197</v>
      </c>
      <c r="P270" s="55">
        <f t="shared" si="61"/>
        <v>5.508474576271186</v>
      </c>
      <c r="Q270" s="55">
        <f t="shared" si="63"/>
        <v>4.9435028248587569</v>
      </c>
      <c r="R270" s="53">
        <f t="shared" si="62"/>
        <v>100</v>
      </c>
      <c r="S270" s="5" t="s">
        <v>6</v>
      </c>
      <c r="T270" s="11">
        <v>11.67</v>
      </c>
      <c r="U270" s="13">
        <v>9.94</v>
      </c>
      <c r="V270" s="13">
        <v>10.25</v>
      </c>
      <c r="W270" s="13">
        <v>9.7799999999999994</v>
      </c>
      <c r="X270" s="13">
        <v>9.23</v>
      </c>
      <c r="Y270" s="13">
        <v>7.41</v>
      </c>
      <c r="Z270" s="13">
        <v>6.86</v>
      </c>
      <c r="AA270" s="13">
        <v>5.76</v>
      </c>
      <c r="AB270" s="13">
        <v>4.7300000000000004</v>
      </c>
      <c r="AC270" s="13">
        <v>4.6500000000000004</v>
      </c>
      <c r="AD270" s="12">
        <v>4.57</v>
      </c>
      <c r="AE270" s="13">
        <v>5.76</v>
      </c>
      <c r="AF270" s="13">
        <v>4.6500000000000004</v>
      </c>
      <c r="AG270" s="13">
        <v>4.7300000000000004</v>
      </c>
      <c r="AH270" s="13"/>
      <c r="AI270" s="53">
        <v>100</v>
      </c>
      <c r="BB270" s="96">
        <f t="shared" si="64"/>
        <v>100.00000000000001</v>
      </c>
    </row>
    <row r="271" spans="1:54" ht="15" thickBot="1" x14ac:dyDescent="0.35">
      <c r="A271" s="5" t="s">
        <v>7</v>
      </c>
      <c r="B271" s="55">
        <f t="shared" si="47"/>
        <v>9.2709030100334449</v>
      </c>
      <c r="C271" s="55">
        <f t="shared" si="48"/>
        <v>8.695652173913043</v>
      </c>
      <c r="D271" s="55">
        <f t="shared" si="49"/>
        <v>9.511705685618729</v>
      </c>
      <c r="E271" s="55">
        <f t="shared" si="50"/>
        <v>7.4113712374581935</v>
      </c>
      <c r="F271" s="55">
        <f t="shared" si="51"/>
        <v>7.424749163879599</v>
      </c>
      <c r="G271" s="55">
        <f t="shared" si="52"/>
        <v>7.3979933110367897</v>
      </c>
      <c r="H271" s="55">
        <f t="shared" si="53"/>
        <v>7.1973244147157196</v>
      </c>
      <c r="I271" s="55">
        <f t="shared" si="54"/>
        <v>6.1270903010033448</v>
      </c>
      <c r="J271" s="55">
        <f t="shared" si="55"/>
        <v>4.5351170568561878</v>
      </c>
      <c r="K271" s="55">
        <f t="shared" si="56"/>
        <v>5.2976588628762542</v>
      </c>
      <c r="L271" s="55">
        <f t="shared" si="57"/>
        <v>4.936454849498328</v>
      </c>
      <c r="M271" s="55">
        <f t="shared" si="58"/>
        <v>5.0301003344481607</v>
      </c>
      <c r="N271" s="55">
        <f t="shared" si="59"/>
        <v>4</v>
      </c>
      <c r="O271" s="55">
        <f t="shared" si="60"/>
        <v>4.3478260869565215</v>
      </c>
      <c r="P271" s="55">
        <f t="shared" si="61"/>
        <v>4.2140468227424748</v>
      </c>
      <c r="Q271" s="55">
        <f t="shared" si="63"/>
        <v>4.6020066889632112</v>
      </c>
      <c r="R271" s="53">
        <f t="shared" si="62"/>
        <v>100</v>
      </c>
      <c r="S271" s="5" t="s">
        <v>7</v>
      </c>
      <c r="T271" s="13">
        <v>10.17</v>
      </c>
      <c r="U271" s="13">
        <v>9.5399999999999991</v>
      </c>
      <c r="V271" s="11">
        <v>10.43</v>
      </c>
      <c r="W271" s="13">
        <v>8.1300000000000008</v>
      </c>
      <c r="X271" s="13">
        <v>8.14</v>
      </c>
      <c r="Y271" s="13">
        <v>8.11</v>
      </c>
      <c r="Z271" s="13">
        <v>7.89</v>
      </c>
      <c r="AA271" s="13">
        <v>6.72</v>
      </c>
      <c r="AB271" s="13">
        <v>4.97</v>
      </c>
      <c r="AC271" s="13">
        <v>5.81</v>
      </c>
      <c r="AD271" s="13">
        <v>5.41</v>
      </c>
      <c r="AE271" s="13">
        <v>5.52</v>
      </c>
      <c r="AF271" s="12">
        <v>4.3899999999999997</v>
      </c>
      <c r="AG271" s="13">
        <v>4.7699999999999996</v>
      </c>
      <c r="AH271" s="13"/>
      <c r="AI271" s="53">
        <v>100</v>
      </c>
      <c r="BB271" s="96">
        <f t="shared" si="64"/>
        <v>100.00000000000001</v>
      </c>
    </row>
    <row r="272" spans="1:54" ht="15" thickBot="1" x14ac:dyDescent="0.35">
      <c r="A272" s="5" t="s">
        <v>8</v>
      </c>
      <c r="B272" s="55">
        <f t="shared" si="47"/>
        <v>10.344827586206897</v>
      </c>
      <c r="C272" s="55">
        <f t="shared" si="48"/>
        <v>10.144927536231885</v>
      </c>
      <c r="D272" s="55">
        <f t="shared" si="49"/>
        <v>9.2953523238380811</v>
      </c>
      <c r="E272" s="55">
        <f t="shared" si="50"/>
        <v>7.6461769115442282</v>
      </c>
      <c r="F272" s="55">
        <f t="shared" si="51"/>
        <v>8.3458270864567705</v>
      </c>
      <c r="G272" s="55">
        <f t="shared" si="52"/>
        <v>7.0964517741129445</v>
      </c>
      <c r="H272" s="55">
        <f t="shared" si="53"/>
        <v>6.1969015492253874</v>
      </c>
      <c r="I272" s="55">
        <f t="shared" si="54"/>
        <v>5.4972513743128433</v>
      </c>
      <c r="J272" s="55">
        <f t="shared" si="55"/>
        <v>5.8470764617691158</v>
      </c>
      <c r="K272" s="55">
        <f t="shared" si="56"/>
        <v>5.1474262868565717</v>
      </c>
      <c r="L272" s="55">
        <f t="shared" si="57"/>
        <v>4.1979010494752629</v>
      </c>
      <c r="M272" s="55">
        <f t="shared" si="58"/>
        <v>4.2478760619690155</v>
      </c>
      <c r="N272" s="55">
        <f t="shared" si="59"/>
        <v>4.1479260369815094</v>
      </c>
      <c r="O272" s="55">
        <f t="shared" si="60"/>
        <v>4.9975012493753121</v>
      </c>
      <c r="P272" s="55">
        <f t="shared" si="61"/>
        <v>3.4982508745627188</v>
      </c>
      <c r="Q272" s="55">
        <f t="shared" si="63"/>
        <v>3.3483258370814597</v>
      </c>
      <c r="R272" s="53">
        <f t="shared" si="62"/>
        <v>100</v>
      </c>
      <c r="S272" s="5" t="s">
        <v>8</v>
      </c>
      <c r="T272" s="11">
        <v>11.11</v>
      </c>
      <c r="U272" s="13">
        <v>10.89</v>
      </c>
      <c r="V272" s="13">
        <v>9.98</v>
      </c>
      <c r="W272" s="13">
        <v>8.2100000000000009</v>
      </c>
      <c r="X272" s="13">
        <v>8.9600000000000009</v>
      </c>
      <c r="Y272" s="13">
        <v>7.62</v>
      </c>
      <c r="Z272" s="13">
        <v>6.65</v>
      </c>
      <c r="AA272" s="13">
        <v>5.9</v>
      </c>
      <c r="AB272" s="13">
        <v>6.28</v>
      </c>
      <c r="AC272" s="13">
        <v>5.53</v>
      </c>
      <c r="AD272" s="13">
        <v>4.51</v>
      </c>
      <c r="AE272" s="13">
        <v>4.5599999999999996</v>
      </c>
      <c r="AF272" s="12">
        <v>4.45</v>
      </c>
      <c r="AG272" s="13">
        <v>5.36</v>
      </c>
      <c r="AH272" s="13"/>
      <c r="AI272" s="53">
        <v>100</v>
      </c>
      <c r="BB272" s="96">
        <f t="shared" si="64"/>
        <v>100.00000000000001</v>
      </c>
    </row>
    <row r="273" spans="1:54" ht="15" thickBot="1" x14ac:dyDescent="0.35">
      <c r="A273" s="5" t="s">
        <v>9</v>
      </c>
      <c r="B273" s="55">
        <f t="shared" si="47"/>
        <v>10.772104607721046</v>
      </c>
      <c r="C273" s="55">
        <f t="shared" si="48"/>
        <v>9.5267745952677458</v>
      </c>
      <c r="D273" s="55">
        <f t="shared" si="49"/>
        <v>8.1569115815691173</v>
      </c>
      <c r="E273" s="55">
        <f t="shared" si="50"/>
        <v>7.7833125778331267</v>
      </c>
      <c r="F273" s="55">
        <f t="shared" si="51"/>
        <v>6.8493150684931505</v>
      </c>
      <c r="G273" s="55">
        <f t="shared" si="52"/>
        <v>7.3474470734744708</v>
      </c>
      <c r="H273" s="55">
        <f t="shared" si="53"/>
        <v>5.6662515566625151</v>
      </c>
      <c r="I273" s="55">
        <f t="shared" si="54"/>
        <v>5.4171855541718559</v>
      </c>
      <c r="J273" s="55">
        <f t="shared" si="55"/>
        <v>4.7322540473225407</v>
      </c>
      <c r="K273" s="55">
        <f t="shared" si="56"/>
        <v>5.230386052303861</v>
      </c>
      <c r="L273" s="55">
        <f t="shared" si="57"/>
        <v>4.9813200498132</v>
      </c>
      <c r="M273" s="55">
        <f t="shared" si="58"/>
        <v>5.4794520547945202</v>
      </c>
      <c r="N273" s="55">
        <f t="shared" si="59"/>
        <v>5.2926525529265263</v>
      </c>
      <c r="O273" s="55">
        <f t="shared" si="60"/>
        <v>3.6114570361145701</v>
      </c>
      <c r="P273" s="55">
        <f t="shared" si="61"/>
        <v>5.5417185554171855</v>
      </c>
      <c r="Q273" s="55">
        <f t="shared" si="63"/>
        <v>3.6114570361145701</v>
      </c>
      <c r="R273" s="53">
        <f t="shared" si="62"/>
        <v>100</v>
      </c>
      <c r="S273" s="5" t="s">
        <v>9</v>
      </c>
      <c r="T273" s="11">
        <v>11.86</v>
      </c>
      <c r="U273" s="13">
        <v>10.49</v>
      </c>
      <c r="V273" s="13">
        <v>8.98</v>
      </c>
      <c r="W273" s="13">
        <v>8.57</v>
      </c>
      <c r="X273" s="13">
        <v>7.54</v>
      </c>
      <c r="Y273" s="13">
        <v>8.09</v>
      </c>
      <c r="Z273" s="13">
        <v>6.24</v>
      </c>
      <c r="AA273" s="13">
        <v>5.96</v>
      </c>
      <c r="AB273" s="13">
        <v>5.21</v>
      </c>
      <c r="AC273" s="13">
        <v>5.76</v>
      </c>
      <c r="AD273" s="13">
        <v>5.48</v>
      </c>
      <c r="AE273" s="13">
        <v>6.03</v>
      </c>
      <c r="AF273" s="13">
        <v>5.83</v>
      </c>
      <c r="AG273" s="12">
        <v>3.98</v>
      </c>
      <c r="AH273" s="12"/>
      <c r="AI273" s="53">
        <v>100</v>
      </c>
      <c r="BB273" s="96">
        <f t="shared" si="64"/>
        <v>100.00000000000001</v>
      </c>
    </row>
    <row r="274" spans="1:54" ht="15" thickBot="1" x14ac:dyDescent="0.35">
      <c r="A274" s="5" t="s">
        <v>10</v>
      </c>
      <c r="B274" s="55">
        <f t="shared" si="47"/>
        <v>9.9388753056234727</v>
      </c>
      <c r="C274" s="55">
        <f t="shared" si="48"/>
        <v>9.6454767726161368</v>
      </c>
      <c r="D274" s="55">
        <f t="shared" si="49"/>
        <v>9.2420537897310506</v>
      </c>
      <c r="E274" s="55">
        <f t="shared" si="50"/>
        <v>8.3251833740831298</v>
      </c>
      <c r="F274" s="55">
        <f t="shared" si="51"/>
        <v>7.7628361858190704</v>
      </c>
      <c r="G274" s="55">
        <f t="shared" si="52"/>
        <v>6.5892420537897314</v>
      </c>
      <c r="H274" s="55">
        <f t="shared" si="53"/>
        <v>6.4914425427872864</v>
      </c>
      <c r="I274" s="55">
        <f t="shared" si="54"/>
        <v>6.4669926650366749</v>
      </c>
      <c r="J274" s="55">
        <f t="shared" si="55"/>
        <v>5.1589242053789732</v>
      </c>
      <c r="K274" s="55">
        <f t="shared" si="56"/>
        <v>4.902200488997555</v>
      </c>
      <c r="L274" s="55">
        <f t="shared" si="57"/>
        <v>4.8899755501222497</v>
      </c>
      <c r="M274" s="55">
        <f t="shared" si="58"/>
        <v>4.6454767726161368</v>
      </c>
      <c r="N274" s="55">
        <f t="shared" si="59"/>
        <v>4.2053789731051348</v>
      </c>
      <c r="O274" s="55">
        <f t="shared" si="60"/>
        <v>3.997555012224939</v>
      </c>
      <c r="P274" s="55">
        <f t="shared" si="61"/>
        <v>3.9853300733496333</v>
      </c>
      <c r="Q274" s="55">
        <f t="shared" si="63"/>
        <v>3.7530562347188261</v>
      </c>
      <c r="R274" s="53">
        <f t="shared" si="62"/>
        <v>100</v>
      </c>
      <c r="S274" s="5" t="s">
        <v>10</v>
      </c>
      <c r="T274" s="11">
        <v>10.77</v>
      </c>
      <c r="U274" s="13">
        <v>10.45</v>
      </c>
      <c r="V274" s="13">
        <v>10.02</v>
      </c>
      <c r="W274" s="13">
        <v>9.02</v>
      </c>
      <c r="X274" s="13">
        <v>8.41</v>
      </c>
      <c r="Y274" s="13">
        <v>7.14</v>
      </c>
      <c r="Z274" s="13">
        <v>7.04</v>
      </c>
      <c r="AA274" s="13">
        <v>7.01</v>
      </c>
      <c r="AB274" s="13">
        <v>5.59</v>
      </c>
      <c r="AC274" s="13">
        <v>5.31</v>
      </c>
      <c r="AD274" s="13">
        <v>5.3</v>
      </c>
      <c r="AE274" s="13">
        <v>5.04</v>
      </c>
      <c r="AF274" s="13">
        <v>4.5599999999999996</v>
      </c>
      <c r="AG274" s="12">
        <v>4.33</v>
      </c>
      <c r="AH274" s="12"/>
      <c r="AI274" s="53">
        <v>100</v>
      </c>
      <c r="BB274" s="96">
        <f t="shared" si="64"/>
        <v>100</v>
      </c>
    </row>
    <row r="275" spans="1:54" ht="15" thickBot="1" x14ac:dyDescent="0.35">
      <c r="A275" s="14" t="s">
        <v>11</v>
      </c>
      <c r="B275" s="55">
        <f t="shared" si="47"/>
        <v>9.6808929743926466</v>
      </c>
      <c r="C275" s="55">
        <f t="shared" si="48"/>
        <v>9.3867367038739324</v>
      </c>
      <c r="D275" s="55">
        <f t="shared" si="49"/>
        <v>9.1293499671700591</v>
      </c>
      <c r="E275" s="55">
        <f t="shared" si="50"/>
        <v>7.9107025607353902</v>
      </c>
      <c r="F275" s="55">
        <f t="shared" si="51"/>
        <v>7.540380827314511</v>
      </c>
      <c r="G275" s="55">
        <f t="shared" si="52"/>
        <v>7.1779382797110962</v>
      </c>
      <c r="H275" s="55">
        <f t="shared" si="53"/>
        <v>6.6894287590282335</v>
      </c>
      <c r="I275" s="55">
        <f t="shared" si="54"/>
        <v>5.9855548260013132</v>
      </c>
      <c r="J275" s="55">
        <f t="shared" si="55"/>
        <v>5.1004596191726854</v>
      </c>
      <c r="K275" s="55">
        <f t="shared" si="56"/>
        <v>5.1109652002626396</v>
      </c>
      <c r="L275" s="55">
        <f t="shared" si="57"/>
        <v>4.8640840446487204</v>
      </c>
      <c r="M275" s="55">
        <f t="shared" si="58"/>
        <v>4.8535784635587653</v>
      </c>
      <c r="N275" s="55">
        <f t="shared" si="59"/>
        <v>4.1339461588969142</v>
      </c>
      <c r="O275" s="55">
        <f t="shared" si="60"/>
        <v>4.1917268548916615</v>
      </c>
      <c r="P275" s="55">
        <f t="shared" si="61"/>
        <v>4.2258699934340118</v>
      </c>
      <c r="Q275" s="55">
        <f t="shared" si="63"/>
        <v>4.0183847669074195</v>
      </c>
      <c r="R275" s="53">
        <f t="shared" si="62"/>
        <v>100</v>
      </c>
      <c r="S275" s="37" t="s">
        <v>11</v>
      </c>
      <c r="T275" s="22">
        <v>10.55</v>
      </c>
      <c r="U275" s="21">
        <v>10.23</v>
      </c>
      <c r="V275" s="21">
        <v>9.9499999999999993</v>
      </c>
      <c r="W275" s="21">
        <v>8.6199999999999992</v>
      </c>
      <c r="X275" s="21">
        <v>8.2200000000000006</v>
      </c>
      <c r="Y275" s="21">
        <v>7.82</v>
      </c>
      <c r="Z275" s="21">
        <v>7.29</v>
      </c>
      <c r="AA275" s="21">
        <v>6.52</v>
      </c>
      <c r="AB275" s="21">
        <v>5.56</v>
      </c>
      <c r="AC275" s="21">
        <v>5.57</v>
      </c>
      <c r="AD275" s="21">
        <v>5.3</v>
      </c>
      <c r="AE275" s="21">
        <v>5.29</v>
      </c>
      <c r="AF275" s="24">
        <v>4.51</v>
      </c>
      <c r="AG275" s="21">
        <v>4.57</v>
      </c>
      <c r="AH275" s="21"/>
      <c r="AI275" s="53">
        <v>100</v>
      </c>
      <c r="BB275" s="96">
        <f t="shared" si="64"/>
        <v>100</v>
      </c>
    </row>
    <row r="276" spans="1:54" ht="15" thickBot="1" x14ac:dyDescent="0.35">
      <c r="A276" s="5" t="s">
        <v>12</v>
      </c>
      <c r="B276" s="55">
        <f t="shared" si="47"/>
        <v>9.5866819747416763</v>
      </c>
      <c r="C276" s="55">
        <f t="shared" si="48"/>
        <v>9.3187906620742442</v>
      </c>
      <c r="D276" s="55">
        <f t="shared" si="49"/>
        <v>8.3046306926903934</v>
      </c>
      <c r="E276" s="55">
        <f t="shared" si="50"/>
        <v>7.6157673172598539</v>
      </c>
      <c r="F276" s="55">
        <f t="shared" si="51"/>
        <v>6.9269039418293152</v>
      </c>
      <c r="G276" s="55">
        <f t="shared" si="52"/>
        <v>6.7546880979716795</v>
      </c>
      <c r="H276" s="55">
        <f t="shared" si="53"/>
        <v>6.1615001913509371</v>
      </c>
      <c r="I276" s="55">
        <f t="shared" si="54"/>
        <v>5.6639877535399927</v>
      </c>
      <c r="J276" s="55">
        <f t="shared" si="55"/>
        <v>5.3386911595866815</v>
      </c>
      <c r="K276" s="55">
        <f t="shared" si="56"/>
        <v>5.8553386911595871</v>
      </c>
      <c r="L276" s="55">
        <f t="shared" si="57"/>
        <v>5.0707998469192503</v>
      </c>
      <c r="M276" s="55">
        <f t="shared" si="58"/>
        <v>4.8411787217757363</v>
      </c>
      <c r="N276" s="55">
        <f t="shared" si="59"/>
        <v>4.2862610026789127</v>
      </c>
      <c r="O276" s="55">
        <f t="shared" si="60"/>
        <v>4.7837734404898589</v>
      </c>
      <c r="P276" s="55">
        <f t="shared" si="61"/>
        <v>4.7263681592039797</v>
      </c>
      <c r="Q276" s="55">
        <f t="shared" si="63"/>
        <v>4.7646383467278985</v>
      </c>
      <c r="R276" s="53">
        <f t="shared" si="62"/>
        <v>100</v>
      </c>
      <c r="S276" s="5" t="s">
        <v>12</v>
      </c>
      <c r="T276" s="11">
        <v>10.59</v>
      </c>
      <c r="U276" s="13">
        <v>10.3</v>
      </c>
      <c r="V276" s="13">
        <v>9.18</v>
      </c>
      <c r="W276" s="13">
        <v>8.41</v>
      </c>
      <c r="X276" s="13">
        <v>7.65</v>
      </c>
      <c r="Y276" s="13">
        <v>7.46</v>
      </c>
      <c r="Z276" s="13">
        <v>6.81</v>
      </c>
      <c r="AA276" s="13">
        <v>6.26</v>
      </c>
      <c r="AB276" s="13">
        <v>5.9</v>
      </c>
      <c r="AC276" s="13">
        <v>6.47</v>
      </c>
      <c r="AD276" s="13">
        <v>5.6</v>
      </c>
      <c r="AE276" s="13">
        <v>5.35</v>
      </c>
      <c r="AF276" s="12">
        <v>4.74</v>
      </c>
      <c r="AG276" s="13">
        <v>5.29</v>
      </c>
      <c r="AH276" s="13"/>
      <c r="AI276" s="53">
        <v>100</v>
      </c>
      <c r="BB276" s="96">
        <f t="shared" si="64"/>
        <v>100</v>
      </c>
    </row>
    <row r="277" spans="1:54" ht="15" thickBot="1" x14ac:dyDescent="0.35">
      <c r="A277" s="5" t="s">
        <v>13</v>
      </c>
      <c r="B277" s="55">
        <f t="shared" si="47"/>
        <v>8.9861751152073737</v>
      </c>
      <c r="C277" s="55">
        <f t="shared" si="48"/>
        <v>8.6021505376344098</v>
      </c>
      <c r="D277" s="55">
        <f t="shared" si="49"/>
        <v>9.7542242703533031</v>
      </c>
      <c r="E277" s="55">
        <f t="shared" si="50"/>
        <v>7.9877112135176649</v>
      </c>
      <c r="F277" s="55">
        <f t="shared" si="51"/>
        <v>7.3732718894009217</v>
      </c>
      <c r="G277" s="55">
        <f t="shared" si="52"/>
        <v>7.6804915514592942</v>
      </c>
      <c r="H277" s="55">
        <f t="shared" si="53"/>
        <v>7.0660522273425492</v>
      </c>
      <c r="I277" s="55">
        <f t="shared" si="54"/>
        <v>6.2980030721966198</v>
      </c>
      <c r="J277" s="55">
        <f t="shared" si="55"/>
        <v>5.7603686635944698</v>
      </c>
      <c r="K277" s="55">
        <f t="shared" si="56"/>
        <v>6.0675883256528413</v>
      </c>
      <c r="L277" s="55">
        <f t="shared" si="57"/>
        <v>4.6850998463901696</v>
      </c>
      <c r="M277" s="55">
        <f t="shared" si="58"/>
        <v>3.8402457757296471</v>
      </c>
      <c r="N277" s="55">
        <f t="shared" si="59"/>
        <v>4.6850998463901696</v>
      </c>
      <c r="O277" s="55">
        <f t="shared" si="60"/>
        <v>3.6098310291858677</v>
      </c>
      <c r="P277" s="55">
        <f t="shared" si="61"/>
        <v>4.9155145929339481</v>
      </c>
      <c r="Q277" s="55">
        <f t="shared" si="63"/>
        <v>2.6881720430107525</v>
      </c>
      <c r="R277" s="53">
        <f t="shared" si="62"/>
        <v>100</v>
      </c>
      <c r="S277" s="5" t="s">
        <v>13</v>
      </c>
      <c r="T277" s="13">
        <v>9.73</v>
      </c>
      <c r="U277" s="13">
        <v>9.31</v>
      </c>
      <c r="V277" s="11">
        <v>10.56</v>
      </c>
      <c r="W277" s="13">
        <v>8.65</v>
      </c>
      <c r="X277" s="13">
        <v>7.98</v>
      </c>
      <c r="Y277" s="13">
        <v>8.31</v>
      </c>
      <c r="Z277" s="13">
        <v>7.65</v>
      </c>
      <c r="AA277" s="13">
        <v>6.82</v>
      </c>
      <c r="AB277" s="13">
        <v>6.23</v>
      </c>
      <c r="AC277" s="13">
        <v>6.57</v>
      </c>
      <c r="AD277" s="13">
        <v>5.07</v>
      </c>
      <c r="AE277" s="13">
        <v>4.16</v>
      </c>
      <c r="AF277" s="13">
        <v>5.07</v>
      </c>
      <c r="AG277" s="12">
        <v>3.91</v>
      </c>
      <c r="AH277" s="12"/>
      <c r="AI277" s="53">
        <v>100</v>
      </c>
      <c r="BB277" s="96">
        <f t="shared" si="64"/>
        <v>100</v>
      </c>
    </row>
    <row r="278" spans="1:54" ht="15" thickBot="1" x14ac:dyDescent="0.35">
      <c r="A278" s="5" t="s">
        <v>14</v>
      </c>
      <c r="B278" s="55">
        <f t="shared" si="47"/>
        <v>10.142348754448399</v>
      </c>
      <c r="C278" s="55">
        <f t="shared" si="48"/>
        <v>9.297153024911033</v>
      </c>
      <c r="D278" s="55">
        <f t="shared" si="49"/>
        <v>8.5854092526690398</v>
      </c>
      <c r="E278" s="55">
        <f t="shared" si="50"/>
        <v>8.2295373665480422</v>
      </c>
      <c r="F278" s="55">
        <f t="shared" si="51"/>
        <v>6.672597864768683</v>
      </c>
      <c r="G278" s="55">
        <f t="shared" si="52"/>
        <v>7.6067615658362993</v>
      </c>
      <c r="H278" s="55">
        <f t="shared" si="53"/>
        <v>6.5391459074733094</v>
      </c>
      <c r="I278" s="55">
        <f t="shared" si="54"/>
        <v>5.8718861209964412</v>
      </c>
      <c r="J278" s="55">
        <f t="shared" si="55"/>
        <v>5.2046263345195731</v>
      </c>
      <c r="K278" s="55">
        <f t="shared" si="56"/>
        <v>4.8487544483985765</v>
      </c>
      <c r="L278" s="55">
        <f t="shared" si="57"/>
        <v>5.7384341637010676</v>
      </c>
      <c r="M278" s="55">
        <f t="shared" si="58"/>
        <v>4.4039145907473305</v>
      </c>
      <c r="N278" s="55">
        <f t="shared" si="59"/>
        <v>3.8256227758007118</v>
      </c>
      <c r="O278" s="55">
        <f t="shared" si="60"/>
        <v>4.4483985765124556</v>
      </c>
      <c r="P278" s="55">
        <f t="shared" si="61"/>
        <v>4.1370106761565832</v>
      </c>
      <c r="Q278" s="55">
        <f t="shared" si="63"/>
        <v>4.4483985765124556</v>
      </c>
      <c r="R278" s="53">
        <f t="shared" si="62"/>
        <v>100</v>
      </c>
      <c r="S278" s="5" t="s">
        <v>14</v>
      </c>
      <c r="T278" s="11">
        <v>11.09</v>
      </c>
      <c r="U278" s="13">
        <v>10.17</v>
      </c>
      <c r="V278" s="13">
        <v>9.39</v>
      </c>
      <c r="W278" s="13">
        <v>9</v>
      </c>
      <c r="X278" s="13">
        <v>7.3</v>
      </c>
      <c r="Y278" s="13">
        <v>8.32</v>
      </c>
      <c r="Z278" s="13">
        <v>7.15</v>
      </c>
      <c r="AA278" s="13">
        <v>6.42</v>
      </c>
      <c r="AB278" s="13">
        <v>5.69</v>
      </c>
      <c r="AC278" s="13">
        <v>5.3</v>
      </c>
      <c r="AD278" s="13">
        <v>6.28</v>
      </c>
      <c r="AE278" s="13">
        <v>4.82</v>
      </c>
      <c r="AF278" s="12">
        <v>4.18</v>
      </c>
      <c r="AG278" s="13">
        <v>4.87</v>
      </c>
      <c r="AH278" s="13"/>
      <c r="AI278" s="53">
        <v>100</v>
      </c>
      <c r="BB278" s="96">
        <f t="shared" si="64"/>
        <v>100.00000000000001</v>
      </c>
    </row>
    <row r="279" spans="1:54" ht="15" thickBot="1" x14ac:dyDescent="0.35">
      <c r="A279" s="5" t="s">
        <v>15</v>
      </c>
      <c r="B279" s="55">
        <f t="shared" si="47"/>
        <v>8.9902840978969376</v>
      </c>
      <c r="C279" s="55">
        <f t="shared" si="48"/>
        <v>9.4699298979215349</v>
      </c>
      <c r="D279" s="55">
        <f t="shared" si="49"/>
        <v>7.1577911695978349</v>
      </c>
      <c r="E279" s="55">
        <f t="shared" si="50"/>
        <v>8.0063952773336613</v>
      </c>
      <c r="F279" s="55">
        <f t="shared" si="51"/>
        <v>7.3053744926823274</v>
      </c>
      <c r="G279" s="55">
        <f t="shared" si="52"/>
        <v>7.0717008977985483</v>
      </c>
      <c r="H279" s="55">
        <f t="shared" si="53"/>
        <v>6.4813676054605835</v>
      </c>
      <c r="I279" s="55">
        <f t="shared" si="54"/>
        <v>6.0632148567211903</v>
      </c>
      <c r="J279" s="55">
        <f t="shared" si="55"/>
        <v>6.0755134669782311</v>
      </c>
      <c r="K279" s="55">
        <f t="shared" si="56"/>
        <v>5.5343746156684297</v>
      </c>
      <c r="L279" s="55">
        <f t="shared" si="57"/>
        <v>5.2269093592424056</v>
      </c>
      <c r="M279" s="55">
        <f t="shared" si="58"/>
        <v>4.7349649489607675</v>
      </c>
      <c r="N279" s="55">
        <f t="shared" si="59"/>
        <v>4.5012913540769892</v>
      </c>
      <c r="O279" s="55">
        <f t="shared" si="60"/>
        <v>4.5627844053621942</v>
      </c>
      <c r="P279" s="55">
        <f t="shared" si="61"/>
        <v>4.5504857951051534</v>
      </c>
      <c r="Q279" s="55">
        <f t="shared" si="63"/>
        <v>4.267617759193211</v>
      </c>
      <c r="R279" s="53">
        <f t="shared" si="62"/>
        <v>100</v>
      </c>
      <c r="S279" s="5" t="s">
        <v>15</v>
      </c>
      <c r="T279" s="13">
        <v>9.86</v>
      </c>
      <c r="U279" s="11">
        <v>10.39</v>
      </c>
      <c r="V279" s="13">
        <v>7.85</v>
      </c>
      <c r="W279" s="13">
        <v>8.7799999999999994</v>
      </c>
      <c r="X279" s="13">
        <v>8.01</v>
      </c>
      <c r="Y279" s="13">
        <v>7.76</v>
      </c>
      <c r="Z279" s="13">
        <v>7.11</v>
      </c>
      <c r="AA279" s="13">
        <v>6.65</v>
      </c>
      <c r="AB279" s="13">
        <v>6.66</v>
      </c>
      <c r="AC279" s="13">
        <v>6.07</v>
      </c>
      <c r="AD279" s="13">
        <v>5.73</v>
      </c>
      <c r="AE279" s="13">
        <v>5.19</v>
      </c>
      <c r="AF279" s="12">
        <v>4.9400000000000004</v>
      </c>
      <c r="AG279" s="13">
        <v>5</v>
      </c>
      <c r="AH279" s="13"/>
      <c r="AI279" s="53">
        <v>100</v>
      </c>
      <c r="BB279" s="96">
        <f t="shared" si="64"/>
        <v>99.999999999999986</v>
      </c>
    </row>
    <row r="280" spans="1:54" ht="15" thickBot="1" x14ac:dyDescent="0.35">
      <c r="A280" s="14" t="s">
        <v>16</v>
      </c>
      <c r="B280" s="55">
        <f t="shared" si="47"/>
        <v>9.3274974862482996</v>
      </c>
      <c r="C280" s="55">
        <f t="shared" si="48"/>
        <v>9.3334121961317802</v>
      </c>
      <c r="D280" s="55">
        <f t="shared" si="49"/>
        <v>7.9020524043295683</v>
      </c>
      <c r="E280" s="55">
        <f t="shared" si="50"/>
        <v>7.9138818240965279</v>
      </c>
      <c r="F280" s="55">
        <f t="shared" si="51"/>
        <v>7.1094812799432194</v>
      </c>
      <c r="G280" s="55">
        <f t="shared" si="52"/>
        <v>7.0917371502927775</v>
      </c>
      <c r="H280" s="55">
        <f t="shared" si="53"/>
        <v>6.4352043532264744</v>
      </c>
      <c r="I280" s="55">
        <f t="shared" si="54"/>
        <v>5.9324540131306556</v>
      </c>
      <c r="J280" s="55">
        <f t="shared" si="55"/>
        <v>5.7076950375584081</v>
      </c>
      <c r="K280" s="55">
        <f t="shared" si="56"/>
        <v>5.5834861300053236</v>
      </c>
      <c r="L280" s="55">
        <f t="shared" si="57"/>
        <v>5.2049446974625893</v>
      </c>
      <c r="M280" s="55">
        <f t="shared" si="58"/>
        <v>4.6548766782989297</v>
      </c>
      <c r="N280" s="55">
        <f t="shared" si="59"/>
        <v>4.3591411841249181</v>
      </c>
      <c r="O280" s="55">
        <f t="shared" si="60"/>
        <v>4.5424971905128047</v>
      </c>
      <c r="P280" s="55">
        <f t="shared" si="61"/>
        <v>4.5779854498136867</v>
      </c>
      <c r="Q280" s="55">
        <f t="shared" si="63"/>
        <v>4.3236529248240378</v>
      </c>
      <c r="R280" s="53">
        <f t="shared" si="62"/>
        <v>100</v>
      </c>
      <c r="S280" s="37" t="s">
        <v>16</v>
      </c>
      <c r="T280" s="21">
        <v>10.24</v>
      </c>
      <c r="U280" s="22">
        <v>10.25</v>
      </c>
      <c r="V280" s="21">
        <v>8.67</v>
      </c>
      <c r="W280" s="21">
        <v>8.69</v>
      </c>
      <c r="X280" s="21">
        <v>7.8</v>
      </c>
      <c r="Y280" s="21">
        <v>7.78</v>
      </c>
      <c r="Z280" s="21">
        <v>7.06</v>
      </c>
      <c r="AA280" s="21">
        <v>6.51</v>
      </c>
      <c r="AB280" s="21">
        <v>6.27</v>
      </c>
      <c r="AC280" s="21">
        <v>6.13</v>
      </c>
      <c r="AD280" s="21">
        <v>5.71</v>
      </c>
      <c r="AE280" s="21">
        <v>5.1100000000000003</v>
      </c>
      <c r="AF280" s="24">
        <v>4.79</v>
      </c>
      <c r="AG280" s="21">
        <v>4.99</v>
      </c>
      <c r="AH280" s="21"/>
      <c r="AI280" s="53">
        <v>100</v>
      </c>
      <c r="BB280" s="96">
        <f t="shared" si="64"/>
        <v>100</v>
      </c>
    </row>
    <row r="281" spans="1:54" ht="15" thickBot="1" x14ac:dyDescent="0.35">
      <c r="A281" s="5" t="s">
        <v>17</v>
      </c>
      <c r="B281" s="55">
        <f t="shared" si="47"/>
        <v>9.251101321585903</v>
      </c>
      <c r="C281" s="55">
        <f t="shared" si="48"/>
        <v>10.187224669603525</v>
      </c>
      <c r="D281" s="55">
        <f t="shared" si="49"/>
        <v>8.4801762114537453</v>
      </c>
      <c r="E281" s="55">
        <f t="shared" si="50"/>
        <v>7.7643171806167404</v>
      </c>
      <c r="F281" s="55">
        <f t="shared" si="51"/>
        <v>7.3788546255506615</v>
      </c>
      <c r="G281" s="55">
        <f t="shared" si="52"/>
        <v>9.0859030837004404</v>
      </c>
      <c r="H281" s="55">
        <f t="shared" si="53"/>
        <v>6.5528634361233475</v>
      </c>
      <c r="I281" s="55">
        <f t="shared" si="54"/>
        <v>5.286343612334802</v>
      </c>
      <c r="J281" s="55">
        <f t="shared" si="55"/>
        <v>5.1211453744493394</v>
      </c>
      <c r="K281" s="55">
        <f t="shared" si="56"/>
        <v>4.3502202643171808</v>
      </c>
      <c r="L281" s="55">
        <f t="shared" si="57"/>
        <v>4.5704845814977979</v>
      </c>
      <c r="M281" s="55">
        <f t="shared" si="58"/>
        <v>5.0660792951541849</v>
      </c>
      <c r="N281" s="55">
        <f t="shared" si="59"/>
        <v>3.8546255506607929</v>
      </c>
      <c r="O281" s="55">
        <f t="shared" si="60"/>
        <v>4.2400881057268727</v>
      </c>
      <c r="P281" s="55">
        <f t="shared" si="61"/>
        <v>4.6255506607929515</v>
      </c>
      <c r="Q281" s="55">
        <f t="shared" si="63"/>
        <v>4.1850220264317182</v>
      </c>
      <c r="R281" s="53">
        <f t="shared" si="62"/>
        <v>100</v>
      </c>
      <c r="S281" s="5" t="s">
        <v>17</v>
      </c>
      <c r="T281" s="13">
        <v>10.14</v>
      </c>
      <c r="U281" s="11">
        <v>11.17</v>
      </c>
      <c r="V281" s="13">
        <v>9.3000000000000007</v>
      </c>
      <c r="W281" s="13">
        <v>8.51</v>
      </c>
      <c r="X281" s="13">
        <v>8.09</v>
      </c>
      <c r="Y281" s="13">
        <v>9.9600000000000009</v>
      </c>
      <c r="Z281" s="13">
        <v>7.19</v>
      </c>
      <c r="AA281" s="13">
        <v>5.8</v>
      </c>
      <c r="AB281" s="13">
        <v>5.62</v>
      </c>
      <c r="AC281" s="13">
        <v>4.7699999999999996</v>
      </c>
      <c r="AD281" s="13">
        <v>5.01</v>
      </c>
      <c r="AE281" s="13">
        <v>5.56</v>
      </c>
      <c r="AF281" s="12">
        <v>4.2300000000000004</v>
      </c>
      <c r="AG281" s="13">
        <v>4.6500000000000004</v>
      </c>
      <c r="AH281" s="13"/>
      <c r="AI281" s="53">
        <v>100</v>
      </c>
      <c r="BB281" s="96">
        <f t="shared" si="64"/>
        <v>100.00000000000001</v>
      </c>
    </row>
    <row r="282" spans="1:54" ht="15" thickBot="1" x14ac:dyDescent="0.35">
      <c r="A282" s="5" t="s">
        <v>18</v>
      </c>
      <c r="B282" s="55">
        <f t="shared" si="47"/>
        <v>8.8095238095238102</v>
      </c>
      <c r="C282" s="55">
        <f t="shared" si="48"/>
        <v>7.1428571428571423</v>
      </c>
      <c r="D282" s="55">
        <f t="shared" si="49"/>
        <v>10</v>
      </c>
      <c r="E282" s="55">
        <f t="shared" si="50"/>
        <v>5.7142857142857144</v>
      </c>
      <c r="F282" s="55">
        <f t="shared" si="51"/>
        <v>6.9047619047619051</v>
      </c>
      <c r="G282" s="55">
        <f t="shared" si="52"/>
        <v>7.6190476190476195</v>
      </c>
      <c r="H282" s="55">
        <f t="shared" si="53"/>
        <v>4.7619047619047619</v>
      </c>
      <c r="I282" s="55">
        <f t="shared" si="54"/>
        <v>6.4285714285714279</v>
      </c>
      <c r="J282" s="55">
        <f t="shared" si="55"/>
        <v>5</v>
      </c>
      <c r="K282" s="55">
        <f t="shared" si="56"/>
        <v>6.666666666666667</v>
      </c>
      <c r="L282" s="55">
        <f t="shared" si="57"/>
        <v>4.5238095238095237</v>
      </c>
      <c r="M282" s="55">
        <f t="shared" si="58"/>
        <v>4.5238095238095237</v>
      </c>
      <c r="N282" s="55">
        <f t="shared" si="59"/>
        <v>6.1904761904761907</v>
      </c>
      <c r="O282" s="55">
        <f t="shared" si="60"/>
        <v>6.4285714285714279</v>
      </c>
      <c r="P282" s="55">
        <f t="shared" si="61"/>
        <v>5.2380952380952381</v>
      </c>
      <c r="Q282" s="55">
        <f t="shared" si="63"/>
        <v>4.0476190476190474</v>
      </c>
      <c r="R282" s="53">
        <f t="shared" si="62"/>
        <v>100</v>
      </c>
      <c r="S282" s="5" t="s">
        <v>18</v>
      </c>
      <c r="T282" s="13">
        <v>9.7100000000000009</v>
      </c>
      <c r="U282" s="13">
        <v>7.87</v>
      </c>
      <c r="V282" s="11">
        <v>11.02</v>
      </c>
      <c r="W282" s="13">
        <v>6.3</v>
      </c>
      <c r="X282" s="13">
        <v>7.61</v>
      </c>
      <c r="Y282" s="13">
        <v>8.4</v>
      </c>
      <c r="Z282" s="13">
        <v>5.25</v>
      </c>
      <c r="AA282" s="13">
        <v>7.09</v>
      </c>
      <c r="AB282" s="13">
        <v>5.51</v>
      </c>
      <c r="AC282" s="13">
        <v>7.35</v>
      </c>
      <c r="AD282" s="12">
        <v>4.99</v>
      </c>
      <c r="AE282" s="13">
        <v>4.99</v>
      </c>
      <c r="AF282" s="13">
        <v>6.82</v>
      </c>
      <c r="AG282" s="13">
        <v>7.09</v>
      </c>
      <c r="AH282" s="13"/>
      <c r="AI282" s="53">
        <v>100</v>
      </c>
      <c r="BB282" s="96">
        <f t="shared" si="64"/>
        <v>100</v>
      </c>
    </row>
    <row r="283" spans="1:54" ht="15" thickBot="1" x14ac:dyDescent="0.35">
      <c r="A283" s="5" t="s">
        <v>19</v>
      </c>
      <c r="B283" s="55">
        <f t="shared" si="47"/>
        <v>7.4051026757934038</v>
      </c>
      <c r="C283" s="55">
        <f t="shared" si="48"/>
        <v>7.0732213233768926</v>
      </c>
      <c r="D283" s="55">
        <f t="shared" si="49"/>
        <v>8.0481227961003938</v>
      </c>
      <c r="E283" s="55">
        <f t="shared" si="50"/>
        <v>8.4629744866210324</v>
      </c>
      <c r="F283" s="55">
        <f t="shared" si="51"/>
        <v>7.6332711055797562</v>
      </c>
      <c r="G283" s="55">
        <f t="shared" si="52"/>
        <v>6.72059738643435</v>
      </c>
      <c r="H283" s="55">
        <f t="shared" si="53"/>
        <v>6.6376270483302218</v>
      </c>
      <c r="I283" s="55">
        <f t="shared" si="54"/>
        <v>6.8243103090645088</v>
      </c>
      <c r="J283" s="55">
        <f t="shared" si="55"/>
        <v>5.9738643434971994</v>
      </c>
      <c r="K283" s="55">
        <f t="shared" si="56"/>
        <v>5.2686164696121134</v>
      </c>
      <c r="L283" s="55">
        <f t="shared" si="57"/>
        <v>5.0404480398257618</v>
      </c>
      <c r="M283" s="55">
        <f t="shared" si="58"/>
        <v>5.0197054552997304</v>
      </c>
      <c r="N283" s="55">
        <f t="shared" si="59"/>
        <v>5.6627255756067205</v>
      </c>
      <c r="O283" s="55">
        <f t="shared" si="60"/>
        <v>4.8330221945654426</v>
      </c>
      <c r="P283" s="55">
        <f t="shared" si="61"/>
        <v>4.8745073636175071</v>
      </c>
      <c r="Q283" s="55">
        <f t="shared" si="63"/>
        <v>4.5218834266749637</v>
      </c>
      <c r="R283" s="53">
        <f t="shared" si="62"/>
        <v>100</v>
      </c>
      <c r="S283" s="5" t="s">
        <v>19</v>
      </c>
      <c r="T283" s="13">
        <v>8.17</v>
      </c>
      <c r="U283" s="13">
        <v>7.81</v>
      </c>
      <c r="V283" s="13">
        <v>8.8800000000000008</v>
      </c>
      <c r="W283" s="11">
        <v>9.34</v>
      </c>
      <c r="X283" s="13">
        <v>8.42</v>
      </c>
      <c r="Y283" s="13">
        <v>7.42</v>
      </c>
      <c r="Z283" s="13">
        <v>7.33</v>
      </c>
      <c r="AA283" s="13">
        <v>7.53</v>
      </c>
      <c r="AB283" s="13">
        <v>6.59</v>
      </c>
      <c r="AC283" s="13">
        <v>5.82</v>
      </c>
      <c r="AD283" s="13">
        <v>5.56</v>
      </c>
      <c r="AE283" s="13">
        <v>5.54</v>
      </c>
      <c r="AF283" s="13">
        <v>6.25</v>
      </c>
      <c r="AG283" s="12">
        <v>5.33</v>
      </c>
      <c r="AH283" s="12"/>
      <c r="AI283" s="53">
        <v>100</v>
      </c>
      <c r="BB283" s="96">
        <f t="shared" si="64"/>
        <v>100</v>
      </c>
    </row>
    <row r="284" spans="1:54" ht="15" thickBot="1" x14ac:dyDescent="0.35">
      <c r="A284" s="5" t="s">
        <v>20</v>
      </c>
      <c r="B284" s="55">
        <f t="shared" si="47"/>
        <v>8.4973330881000546</v>
      </c>
      <c r="C284" s="55">
        <f t="shared" si="48"/>
        <v>8.2398381460364174</v>
      </c>
      <c r="D284" s="55">
        <f t="shared" si="49"/>
        <v>8.1662681625896649</v>
      </c>
      <c r="E284" s="55">
        <f t="shared" si="50"/>
        <v>8.368585617068236</v>
      </c>
      <c r="F284" s="55">
        <f t="shared" si="51"/>
        <v>7.8719882288026479</v>
      </c>
      <c r="G284" s="55">
        <f t="shared" si="52"/>
        <v>7.5225308074305675</v>
      </c>
      <c r="H284" s="55">
        <f t="shared" si="53"/>
        <v>6.7316534853779659</v>
      </c>
      <c r="I284" s="55">
        <f t="shared" si="54"/>
        <v>6.4925510391760159</v>
      </c>
      <c r="J284" s="55">
        <f t="shared" si="55"/>
        <v>5.5361412543682178</v>
      </c>
      <c r="K284" s="55">
        <f t="shared" si="56"/>
        <v>5.3706087916130221</v>
      </c>
      <c r="L284" s="55">
        <f t="shared" si="57"/>
        <v>4.9843663785175654</v>
      </c>
      <c r="M284" s="55">
        <f t="shared" si="58"/>
        <v>4.9107963950708111</v>
      </c>
      <c r="N284" s="55">
        <f t="shared" si="59"/>
        <v>4.1199190730182087</v>
      </c>
      <c r="O284" s="55">
        <f t="shared" si="60"/>
        <v>4.2486665440500273</v>
      </c>
      <c r="P284" s="55">
        <f t="shared" si="61"/>
        <v>4.2670590399117154</v>
      </c>
      <c r="Q284" s="55">
        <f t="shared" si="63"/>
        <v>4.671693948868862</v>
      </c>
      <c r="R284" s="53">
        <f t="shared" si="62"/>
        <v>100</v>
      </c>
      <c r="S284" s="5" t="s">
        <v>20</v>
      </c>
      <c r="T284" s="11">
        <v>9.33</v>
      </c>
      <c r="U284" s="13">
        <v>9.0500000000000007</v>
      </c>
      <c r="V284" s="13">
        <v>8.9700000000000006</v>
      </c>
      <c r="W284" s="13">
        <v>9.19</v>
      </c>
      <c r="X284" s="13">
        <v>8.64</v>
      </c>
      <c r="Y284" s="13">
        <v>8.26</v>
      </c>
      <c r="Z284" s="13">
        <v>7.39</v>
      </c>
      <c r="AA284" s="13">
        <v>7.13</v>
      </c>
      <c r="AB284" s="13">
        <v>6.08</v>
      </c>
      <c r="AC284" s="13">
        <v>5.9</v>
      </c>
      <c r="AD284" s="13">
        <v>5.47</v>
      </c>
      <c r="AE284" s="13">
        <v>5.39</v>
      </c>
      <c r="AF284" s="12">
        <v>4.5199999999999996</v>
      </c>
      <c r="AG284" s="13">
        <v>4.67</v>
      </c>
      <c r="AH284" s="13"/>
      <c r="AI284" s="53">
        <v>100</v>
      </c>
      <c r="BB284" s="96">
        <f t="shared" si="64"/>
        <v>99.999999999999986</v>
      </c>
    </row>
    <row r="285" spans="1:54" ht="15" thickBot="1" x14ac:dyDescent="0.35">
      <c r="A285" s="5" t="s">
        <v>21</v>
      </c>
      <c r="B285" s="55">
        <f t="shared" si="47"/>
        <v>8.0272108843537424</v>
      </c>
      <c r="C285" s="55">
        <f t="shared" si="48"/>
        <v>9.387755102040817</v>
      </c>
      <c r="D285" s="55">
        <f t="shared" si="49"/>
        <v>6.666666666666667</v>
      </c>
      <c r="E285" s="55">
        <f t="shared" si="50"/>
        <v>5.4421768707482991</v>
      </c>
      <c r="F285" s="55">
        <f t="shared" si="51"/>
        <v>7.7551020408163263</v>
      </c>
      <c r="G285" s="55">
        <f t="shared" si="52"/>
        <v>8.0272108843537424</v>
      </c>
      <c r="H285" s="55">
        <f t="shared" si="53"/>
        <v>5.0340136054421762</v>
      </c>
      <c r="I285" s="55">
        <f t="shared" si="54"/>
        <v>4.7619047619047619</v>
      </c>
      <c r="J285" s="55">
        <f t="shared" si="55"/>
        <v>6.2585034013605449</v>
      </c>
      <c r="K285" s="55">
        <f t="shared" si="56"/>
        <v>6.5306122448979593</v>
      </c>
      <c r="L285" s="55">
        <f t="shared" si="57"/>
        <v>5.0340136054421762</v>
      </c>
      <c r="M285" s="55">
        <f t="shared" si="58"/>
        <v>6.9387755102040813</v>
      </c>
      <c r="N285" s="55">
        <f t="shared" si="59"/>
        <v>2.9931972789115644</v>
      </c>
      <c r="O285" s="55">
        <f t="shared" si="60"/>
        <v>5.5782312925170068</v>
      </c>
      <c r="P285" s="55">
        <f t="shared" si="61"/>
        <v>5.850340136054422</v>
      </c>
      <c r="Q285" s="55">
        <f t="shared" si="63"/>
        <v>5.7142857142857144</v>
      </c>
      <c r="R285" s="53">
        <f t="shared" si="62"/>
        <v>100</v>
      </c>
      <c r="S285" s="5" t="s">
        <v>21</v>
      </c>
      <c r="T285" s="13">
        <v>9.08</v>
      </c>
      <c r="U285" s="11">
        <v>10.62</v>
      </c>
      <c r="V285" s="13">
        <v>7.54</v>
      </c>
      <c r="W285" s="13">
        <v>6.15</v>
      </c>
      <c r="X285" s="13">
        <v>8.77</v>
      </c>
      <c r="Y285" s="13">
        <v>9.08</v>
      </c>
      <c r="Z285" s="13">
        <v>5.69</v>
      </c>
      <c r="AA285" s="13">
        <v>5.38</v>
      </c>
      <c r="AB285" s="13">
        <v>7.08</v>
      </c>
      <c r="AC285" s="13">
        <v>7.38</v>
      </c>
      <c r="AD285" s="13">
        <v>5.69</v>
      </c>
      <c r="AE285" s="13">
        <v>7.85</v>
      </c>
      <c r="AF285" s="12">
        <v>3.38</v>
      </c>
      <c r="AG285" s="13">
        <v>6.31</v>
      </c>
      <c r="AH285" s="13"/>
      <c r="AI285" s="53">
        <v>100</v>
      </c>
      <c r="BB285" s="96">
        <f t="shared" si="64"/>
        <v>99.999999999999986</v>
      </c>
    </row>
    <row r="286" spans="1:54" ht="15" thickBot="1" x14ac:dyDescent="0.35">
      <c r="A286" s="5" t="s">
        <v>22</v>
      </c>
      <c r="B286" s="55">
        <f t="shared" si="47"/>
        <v>8.0203987019007883</v>
      </c>
      <c r="C286" s="55">
        <f t="shared" si="48"/>
        <v>7.7885952712100135</v>
      </c>
      <c r="D286" s="55">
        <f t="shared" si="49"/>
        <v>7.0004636068613815</v>
      </c>
      <c r="E286" s="55">
        <f t="shared" si="50"/>
        <v>7.3713490959666199</v>
      </c>
      <c r="F286" s="55">
        <f t="shared" si="51"/>
        <v>7.5567918405192387</v>
      </c>
      <c r="G286" s="55">
        <f t="shared" si="52"/>
        <v>8.5767269355586464</v>
      </c>
      <c r="H286" s="55">
        <f t="shared" si="53"/>
        <v>5.9341678256838195</v>
      </c>
      <c r="I286" s="55">
        <f t="shared" si="54"/>
        <v>5.563282336578582</v>
      </c>
      <c r="J286" s="55">
        <f t="shared" si="55"/>
        <v>6.2586926286509037</v>
      </c>
      <c r="K286" s="55">
        <f t="shared" si="56"/>
        <v>6.3977746870653691</v>
      </c>
      <c r="L286" s="55">
        <f t="shared" si="57"/>
        <v>4.8215113583681042</v>
      </c>
      <c r="M286" s="55">
        <f t="shared" si="58"/>
        <v>5.7023643949930456</v>
      </c>
      <c r="N286" s="55">
        <f t="shared" si="59"/>
        <v>4.5433472415391742</v>
      </c>
      <c r="O286" s="55">
        <f t="shared" si="60"/>
        <v>4.6824292999536397</v>
      </c>
      <c r="P286" s="55">
        <f t="shared" si="61"/>
        <v>4.3579044969865555</v>
      </c>
      <c r="Q286" s="55">
        <f t="shared" si="63"/>
        <v>5.4242002781641165</v>
      </c>
      <c r="R286" s="53">
        <f t="shared" si="62"/>
        <v>100</v>
      </c>
      <c r="S286" s="5" t="s">
        <v>22</v>
      </c>
      <c r="T286" s="13">
        <v>8.89</v>
      </c>
      <c r="U286" s="13">
        <v>8.6300000000000008</v>
      </c>
      <c r="V286" s="13">
        <v>7.76</v>
      </c>
      <c r="W286" s="13">
        <v>8.17</v>
      </c>
      <c r="X286" s="13">
        <v>8.3800000000000008</v>
      </c>
      <c r="Y286" s="11">
        <v>9.51</v>
      </c>
      <c r="Z286" s="13">
        <v>6.58</v>
      </c>
      <c r="AA286" s="13">
        <v>6.17</v>
      </c>
      <c r="AB286" s="13">
        <v>6.94</v>
      </c>
      <c r="AC286" s="13">
        <v>7.09</v>
      </c>
      <c r="AD286" s="13">
        <v>5.34</v>
      </c>
      <c r="AE286" s="13">
        <v>6.32</v>
      </c>
      <c r="AF286" s="12">
        <v>5.04</v>
      </c>
      <c r="AG286" s="13">
        <v>5.19</v>
      </c>
      <c r="AH286" s="13"/>
      <c r="AI286" s="53">
        <v>100</v>
      </c>
      <c r="BB286" s="96">
        <f t="shared" si="64"/>
        <v>99.999999999999986</v>
      </c>
    </row>
    <row r="287" spans="1:54" ht="15" thickBot="1" x14ac:dyDescent="0.35">
      <c r="A287" s="5" t="s">
        <v>23</v>
      </c>
      <c r="B287" s="55">
        <f t="shared" si="47"/>
        <v>7.3411102172164124</v>
      </c>
      <c r="C287" s="55">
        <f t="shared" si="48"/>
        <v>7.8640386162510056</v>
      </c>
      <c r="D287" s="55">
        <f t="shared" si="49"/>
        <v>7.0394207562349154</v>
      </c>
      <c r="E287" s="55">
        <f t="shared" si="50"/>
        <v>7.6226870474658082</v>
      </c>
      <c r="F287" s="55">
        <f t="shared" si="51"/>
        <v>8.0450522928399035</v>
      </c>
      <c r="G287" s="55">
        <f t="shared" si="52"/>
        <v>7.7031375703942073</v>
      </c>
      <c r="H287" s="55">
        <f t="shared" si="53"/>
        <v>7.1600965406275137</v>
      </c>
      <c r="I287" s="55">
        <f t="shared" si="54"/>
        <v>7.320997586484312</v>
      </c>
      <c r="J287" s="55">
        <f t="shared" si="55"/>
        <v>6.5366049879324217</v>
      </c>
      <c r="K287" s="55">
        <f t="shared" si="56"/>
        <v>5.6114239742558327</v>
      </c>
      <c r="L287" s="55">
        <f t="shared" si="57"/>
        <v>5.4505229283990344</v>
      </c>
      <c r="M287" s="55">
        <f t="shared" si="58"/>
        <v>4.6057924376508446</v>
      </c>
      <c r="N287" s="55">
        <f t="shared" si="59"/>
        <v>5.1086082059533391</v>
      </c>
      <c r="O287" s="55">
        <f t="shared" si="60"/>
        <v>4.2035398230088497</v>
      </c>
      <c r="P287" s="55">
        <f t="shared" si="61"/>
        <v>4.5253419147224454</v>
      </c>
      <c r="Q287" s="55">
        <f t="shared" si="63"/>
        <v>3.8616251005631534</v>
      </c>
      <c r="R287" s="53">
        <f t="shared" si="62"/>
        <v>100</v>
      </c>
      <c r="S287" s="5" t="s">
        <v>23</v>
      </c>
      <c r="T287" s="13">
        <v>8.01</v>
      </c>
      <c r="U287" s="13">
        <v>8.58</v>
      </c>
      <c r="V287" s="13">
        <v>7.68</v>
      </c>
      <c r="W287" s="13">
        <v>8.32</v>
      </c>
      <c r="X287" s="11">
        <v>8.7799999999999994</v>
      </c>
      <c r="Y287" s="13">
        <v>8.41</v>
      </c>
      <c r="Z287" s="13">
        <v>7.82</v>
      </c>
      <c r="AA287" s="13">
        <v>7.99</v>
      </c>
      <c r="AB287" s="13">
        <v>7.14</v>
      </c>
      <c r="AC287" s="13">
        <v>6.13</v>
      </c>
      <c r="AD287" s="13">
        <v>5.95</v>
      </c>
      <c r="AE287" s="13">
        <v>5.03</v>
      </c>
      <c r="AF287" s="13">
        <v>5.58</v>
      </c>
      <c r="AG287" s="12">
        <v>4.59</v>
      </c>
      <c r="AH287" s="12"/>
      <c r="AI287" s="53">
        <v>100</v>
      </c>
      <c r="BB287" s="96">
        <f t="shared" si="64"/>
        <v>100.00000000000001</v>
      </c>
    </row>
    <row r="288" spans="1:54" ht="15" thickBot="1" x14ac:dyDescent="0.35">
      <c r="A288" s="5" t="s">
        <v>24</v>
      </c>
      <c r="B288" s="55">
        <f t="shared" si="47"/>
        <v>9.5195330040413104</v>
      </c>
      <c r="C288" s="55">
        <f t="shared" si="48"/>
        <v>8.8010776829815889</v>
      </c>
      <c r="D288" s="55">
        <f t="shared" si="49"/>
        <v>7.7682981589582392</v>
      </c>
      <c r="E288" s="55">
        <f t="shared" si="50"/>
        <v>7.453973955994611</v>
      </c>
      <c r="F288" s="55">
        <f t="shared" si="51"/>
        <v>7.453973955994611</v>
      </c>
      <c r="G288" s="55">
        <f t="shared" si="52"/>
        <v>8.0826223619218673</v>
      </c>
      <c r="H288" s="55">
        <f t="shared" si="53"/>
        <v>6.7355186349348894</v>
      </c>
      <c r="I288" s="55">
        <f t="shared" si="54"/>
        <v>5.6129321957790754</v>
      </c>
      <c r="J288" s="55">
        <f t="shared" si="55"/>
        <v>5.433318365514145</v>
      </c>
      <c r="K288" s="55">
        <f t="shared" si="56"/>
        <v>4.7597665020206552</v>
      </c>
      <c r="L288" s="55">
        <f t="shared" si="57"/>
        <v>4.4903457566232605</v>
      </c>
      <c r="M288" s="55">
        <f t="shared" si="58"/>
        <v>4.2658284687920967</v>
      </c>
      <c r="N288" s="55">
        <f t="shared" si="59"/>
        <v>5.5231252806466093</v>
      </c>
      <c r="O288" s="55">
        <f t="shared" si="60"/>
        <v>4.4005388414907944</v>
      </c>
      <c r="P288" s="55">
        <f t="shared" si="61"/>
        <v>4.9393803322855856</v>
      </c>
      <c r="Q288" s="55">
        <f t="shared" si="63"/>
        <v>4.7597665020206552</v>
      </c>
      <c r="R288" s="53">
        <f t="shared" si="62"/>
        <v>100</v>
      </c>
      <c r="S288" s="5" t="s">
        <v>24</v>
      </c>
      <c r="T288" s="11">
        <v>10.54</v>
      </c>
      <c r="U288" s="13">
        <v>9.75</v>
      </c>
      <c r="V288" s="13">
        <v>8.6</v>
      </c>
      <c r="W288" s="13">
        <v>8.25</v>
      </c>
      <c r="X288" s="13">
        <v>8.25</v>
      </c>
      <c r="Y288" s="13">
        <v>8.9499999999999993</v>
      </c>
      <c r="Z288" s="13">
        <v>7.46</v>
      </c>
      <c r="AA288" s="13">
        <v>6.22</v>
      </c>
      <c r="AB288" s="13">
        <v>6.02</v>
      </c>
      <c r="AC288" s="13">
        <v>5.27</v>
      </c>
      <c r="AD288" s="13">
        <v>4.97</v>
      </c>
      <c r="AE288" s="12">
        <v>4.72</v>
      </c>
      <c r="AF288" s="13">
        <v>6.12</v>
      </c>
      <c r="AG288" s="13">
        <v>4.87</v>
      </c>
      <c r="AH288" s="13"/>
      <c r="AI288" s="53">
        <v>100</v>
      </c>
      <c r="BB288" s="96">
        <f t="shared" si="64"/>
        <v>99.999999999999986</v>
      </c>
    </row>
    <row r="289" spans="1:54" ht="46.2" thickBot="1" x14ac:dyDescent="0.35">
      <c r="A289" s="17" t="s">
        <v>25</v>
      </c>
      <c r="B289" s="55">
        <f t="shared" si="47"/>
        <v>8.1160061988045165</v>
      </c>
      <c r="C289" s="55">
        <f t="shared" si="48"/>
        <v>8.0938676112464023</v>
      </c>
      <c r="D289" s="55">
        <f t="shared" si="49"/>
        <v>7.7529333628514498</v>
      </c>
      <c r="E289" s="55">
        <f t="shared" si="50"/>
        <v>7.8459154305955279</v>
      </c>
      <c r="F289" s="55">
        <f t="shared" si="51"/>
        <v>7.7263670577817134</v>
      </c>
      <c r="G289" s="55">
        <f t="shared" si="52"/>
        <v>7.6909453176887315</v>
      </c>
      <c r="H289" s="55">
        <f t="shared" si="53"/>
        <v>6.6238653973876458</v>
      </c>
      <c r="I289" s="55">
        <f t="shared" si="54"/>
        <v>6.4157626743413774</v>
      </c>
      <c r="J289" s="55">
        <f t="shared" si="55"/>
        <v>5.8888642904582689</v>
      </c>
      <c r="K289" s="55">
        <f t="shared" si="56"/>
        <v>5.4195262342262565</v>
      </c>
      <c r="L289" s="55">
        <f t="shared" si="57"/>
        <v>4.9944653531104715</v>
      </c>
      <c r="M289" s="55">
        <f t="shared" si="58"/>
        <v>4.950188177994244</v>
      </c>
      <c r="N289" s="55">
        <f t="shared" si="59"/>
        <v>4.8262120876688064</v>
      </c>
      <c r="O289" s="55">
        <f t="shared" si="60"/>
        <v>4.5029887093203458</v>
      </c>
      <c r="P289" s="55">
        <f t="shared" si="61"/>
        <v>4.6269647996457826</v>
      </c>
      <c r="Q289" s="55">
        <f t="shared" si="63"/>
        <v>4.525127296878459</v>
      </c>
      <c r="R289" s="53">
        <f t="shared" si="62"/>
        <v>100</v>
      </c>
      <c r="S289" s="17" t="s">
        <v>25</v>
      </c>
      <c r="T289" s="22">
        <v>8.93</v>
      </c>
      <c r="U289" s="21">
        <v>8.91</v>
      </c>
      <c r="V289" s="21">
        <v>8.5299999999999994</v>
      </c>
      <c r="W289" s="21">
        <v>8.64</v>
      </c>
      <c r="X289" s="21">
        <v>8.5</v>
      </c>
      <c r="Y289" s="21">
        <v>8.4700000000000006</v>
      </c>
      <c r="Z289" s="21">
        <v>7.29</v>
      </c>
      <c r="AA289" s="21">
        <v>7.06</v>
      </c>
      <c r="AB289" s="21">
        <v>6.48</v>
      </c>
      <c r="AC289" s="21">
        <v>5.97</v>
      </c>
      <c r="AD289" s="21">
        <v>5.5</v>
      </c>
      <c r="AE289" s="21">
        <v>5.45</v>
      </c>
      <c r="AF289" s="21">
        <v>5.31</v>
      </c>
      <c r="AG289" s="24">
        <v>4.96</v>
      </c>
      <c r="AH289" s="24"/>
      <c r="AI289" s="53">
        <v>100</v>
      </c>
      <c r="BB289" s="96">
        <f t="shared" si="64"/>
        <v>100</v>
      </c>
    </row>
    <row r="290" spans="1:54" ht="15" thickBot="1" x14ac:dyDescent="0.35">
      <c r="A290" s="19" t="s">
        <v>26</v>
      </c>
      <c r="B290" s="55">
        <f t="shared" si="47"/>
        <v>9.1482202483014685</v>
      </c>
      <c r="C290" s="55">
        <f t="shared" si="48"/>
        <v>8.9986721157193141</v>
      </c>
      <c r="D290" s="55">
        <f t="shared" si="49"/>
        <v>8.4610723632472578</v>
      </c>
      <c r="E290" s="55">
        <f t="shared" si="50"/>
        <v>7.8925316178271681</v>
      </c>
      <c r="F290" s="55">
        <f t="shared" si="51"/>
        <v>7.5006123738187629</v>
      </c>
      <c r="G290" s="55">
        <f t="shared" si="52"/>
        <v>7.3085203759330639</v>
      </c>
      <c r="H290" s="55">
        <f t="shared" si="53"/>
        <v>6.614926450681347</v>
      </c>
      <c r="I290" s="55">
        <f t="shared" si="54"/>
        <v>6.099243234880813</v>
      </c>
      <c r="J290" s="55">
        <f t="shared" si="55"/>
        <v>5.4623744633671532</v>
      </c>
      <c r="K290" s="55">
        <f t="shared" si="56"/>
        <v>5.3038018745084896</v>
      </c>
      <c r="L290" s="55">
        <f t="shared" si="57"/>
        <v>4.9763430324751505</v>
      </c>
      <c r="M290" s="55">
        <f t="shared" si="58"/>
        <v>4.8383977722485083</v>
      </c>
      <c r="N290" s="55">
        <f t="shared" si="59"/>
        <v>4.3845965423440383</v>
      </c>
      <c r="O290" s="55">
        <f t="shared" si="60"/>
        <v>4.3588123815540118</v>
      </c>
      <c r="P290" s="55">
        <f t="shared" si="61"/>
        <v>4.4194051594105739</v>
      </c>
      <c r="Q290" s="55">
        <f t="shared" si="63"/>
        <v>4.2324699936828809</v>
      </c>
      <c r="R290" s="54">
        <f t="shared" si="62"/>
        <v>100</v>
      </c>
      <c r="S290" s="19" t="s">
        <v>26</v>
      </c>
      <c r="T290" s="22">
        <v>10.01</v>
      </c>
      <c r="U290" s="21">
        <v>9.85</v>
      </c>
      <c r="V290" s="21">
        <v>9.26</v>
      </c>
      <c r="W290" s="21">
        <v>8.64</v>
      </c>
      <c r="X290" s="21">
        <v>8.2100000000000009</v>
      </c>
      <c r="Y290" s="21">
        <v>8</v>
      </c>
      <c r="Z290" s="21">
        <v>7.24</v>
      </c>
      <c r="AA290" s="21">
        <v>6.68</v>
      </c>
      <c r="AB290" s="21">
        <v>5.98</v>
      </c>
      <c r="AC290" s="21">
        <v>5.81</v>
      </c>
      <c r="AD290" s="21">
        <v>5.45</v>
      </c>
      <c r="AE290" s="21">
        <v>5.3</v>
      </c>
      <c r="AF290" s="21">
        <v>4.8</v>
      </c>
      <c r="AG290" s="24">
        <v>4.7699999999999996</v>
      </c>
      <c r="AH290" s="24"/>
      <c r="AI290" s="54">
        <v>100</v>
      </c>
    </row>
    <row r="292" spans="1:54" ht="15.6" x14ac:dyDescent="0.3">
      <c r="A292" s="2"/>
    </row>
    <row r="293" spans="1:54" ht="16.2" thickBot="1" x14ac:dyDescent="0.35">
      <c r="A293" s="164" t="s">
        <v>28</v>
      </c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</row>
    <row r="294" spans="1:54" ht="15" thickBot="1" x14ac:dyDescent="0.35">
      <c r="A294" s="3" t="s">
        <v>1</v>
      </c>
      <c r="B294" s="4">
        <v>2001</v>
      </c>
      <c r="C294" s="4">
        <v>2002</v>
      </c>
      <c r="D294" s="4">
        <v>2003</v>
      </c>
      <c r="E294" s="4">
        <v>2004</v>
      </c>
      <c r="F294" s="4">
        <v>2005</v>
      </c>
      <c r="G294" s="4">
        <v>2006</v>
      </c>
      <c r="H294" s="4">
        <v>2007</v>
      </c>
      <c r="I294" s="4">
        <v>2008</v>
      </c>
      <c r="J294" s="4">
        <v>2009</v>
      </c>
      <c r="K294" s="4">
        <v>2010</v>
      </c>
      <c r="L294" s="4">
        <v>2011</v>
      </c>
      <c r="M294" s="4">
        <v>2012</v>
      </c>
      <c r="N294" s="4">
        <v>2013</v>
      </c>
      <c r="O294" s="4">
        <v>2014</v>
      </c>
      <c r="P294" s="4">
        <v>2015</v>
      </c>
      <c r="Q294" s="4">
        <v>2016</v>
      </c>
      <c r="R294" s="4" t="s">
        <v>93</v>
      </c>
    </row>
    <row r="295" spans="1:54" ht="15" thickBot="1" x14ac:dyDescent="0.35">
      <c r="A295" s="5" t="s">
        <v>3</v>
      </c>
      <c r="B295" s="55">
        <v>7.93</v>
      </c>
      <c r="C295" s="55">
        <v>8.4700000000000006</v>
      </c>
      <c r="D295" s="93">
        <v>8.67</v>
      </c>
      <c r="E295" s="55">
        <v>8.09</v>
      </c>
      <c r="F295" s="55">
        <v>7.79</v>
      </c>
      <c r="G295" s="55">
        <v>7.13</v>
      </c>
      <c r="H295" s="55">
        <v>7.64</v>
      </c>
      <c r="I295" s="88">
        <v>7.02</v>
      </c>
      <c r="J295" s="55">
        <v>7.48</v>
      </c>
      <c r="K295" s="55">
        <v>7.95</v>
      </c>
      <c r="L295" s="55">
        <v>8.2899999999999991</v>
      </c>
      <c r="M295" s="55">
        <v>7.62</v>
      </c>
      <c r="N295" s="55">
        <v>7.62</v>
      </c>
      <c r="O295" s="55">
        <v>7.84</v>
      </c>
      <c r="P295" s="55">
        <f>P237/$P$260*100</f>
        <v>7.1761960326721121</v>
      </c>
      <c r="Q295" s="55">
        <f>Q237/$Q$260*100</f>
        <v>7.5236064575083761</v>
      </c>
      <c r="R295" s="53">
        <f t="shared" ref="R295:R317" si="65">R237/$R$260*100</f>
        <v>7.8203359676150939</v>
      </c>
    </row>
    <row r="296" spans="1:54" ht="15" thickBot="1" x14ac:dyDescent="0.35">
      <c r="A296" s="5" t="s">
        <v>4</v>
      </c>
      <c r="B296" s="55">
        <v>0.23</v>
      </c>
      <c r="C296" s="55">
        <v>0.3</v>
      </c>
      <c r="D296" s="55">
        <v>0.24</v>
      </c>
      <c r="E296" s="55">
        <v>0.28000000000000003</v>
      </c>
      <c r="F296" s="55">
        <v>0.22</v>
      </c>
      <c r="G296" s="94">
        <v>0.11</v>
      </c>
      <c r="H296" s="55">
        <v>0.19</v>
      </c>
      <c r="I296" s="55">
        <v>0.21</v>
      </c>
      <c r="J296" s="55">
        <v>0.19</v>
      </c>
      <c r="K296" s="55">
        <v>0.27</v>
      </c>
      <c r="L296" s="55">
        <v>0.23</v>
      </c>
      <c r="M296" s="55">
        <v>0.28999999999999998</v>
      </c>
      <c r="N296" s="55">
        <v>0.21</v>
      </c>
      <c r="O296" s="93">
        <v>0.38</v>
      </c>
      <c r="P296" s="55">
        <f t="shared" ref="P296:P318" si="66">P238/$P$260*100</f>
        <v>0.20420070011668612</v>
      </c>
      <c r="Q296" s="88">
        <f t="shared" ref="Q296:Q316" si="67">Q238/$Q$260*100</f>
        <v>9.1379835516296068E-2</v>
      </c>
      <c r="R296" s="53">
        <f t="shared" si="65"/>
        <v>0.22947903103123754</v>
      </c>
    </row>
    <row r="297" spans="1:54" ht="15" thickBot="1" x14ac:dyDescent="0.35">
      <c r="A297" s="5" t="s">
        <v>5</v>
      </c>
      <c r="B297" s="55">
        <v>15.12</v>
      </c>
      <c r="C297" s="55">
        <v>14.91</v>
      </c>
      <c r="D297" s="55">
        <v>14.89</v>
      </c>
      <c r="E297" s="55">
        <v>14.1</v>
      </c>
      <c r="F297" s="55">
        <v>14.11</v>
      </c>
      <c r="G297" s="93">
        <v>15.47</v>
      </c>
      <c r="H297" s="55">
        <v>15.08</v>
      </c>
      <c r="I297" s="55">
        <v>14.37</v>
      </c>
      <c r="J297" s="55">
        <v>14.23</v>
      </c>
      <c r="K297" s="55">
        <v>13.73</v>
      </c>
      <c r="L297" s="55">
        <v>13.78</v>
      </c>
      <c r="M297" s="55">
        <v>14.63</v>
      </c>
      <c r="N297" s="88">
        <v>12.88</v>
      </c>
      <c r="O297" s="55">
        <v>13.25</v>
      </c>
      <c r="P297" s="55">
        <f t="shared" si="66"/>
        <v>13.943990665110853</v>
      </c>
      <c r="Q297" s="55">
        <f t="shared" si="67"/>
        <v>13.219616204690832</v>
      </c>
      <c r="R297" s="53">
        <f t="shared" si="65"/>
        <v>14.378537264558384</v>
      </c>
    </row>
    <row r="298" spans="1:54" ht="15" thickBot="1" x14ac:dyDescent="0.35">
      <c r="A298" s="5" t="s">
        <v>6</v>
      </c>
      <c r="B298" s="94">
        <v>2.09</v>
      </c>
      <c r="C298" s="55">
        <v>1.81</v>
      </c>
      <c r="D298" s="55">
        <v>1.98</v>
      </c>
      <c r="E298" s="55">
        <v>2.0299999999999998</v>
      </c>
      <c r="F298" s="55">
        <v>2.0099999999999998</v>
      </c>
      <c r="G298" s="55">
        <v>1.66</v>
      </c>
      <c r="H298" s="55">
        <v>1.7</v>
      </c>
      <c r="I298" s="55">
        <v>1.54</v>
      </c>
      <c r="J298" s="88">
        <v>1.42</v>
      </c>
      <c r="K298" s="55">
        <v>1.43</v>
      </c>
      <c r="L298" s="55">
        <v>1.5</v>
      </c>
      <c r="M298" s="55">
        <v>1.95</v>
      </c>
      <c r="N298" s="55">
        <v>1.73</v>
      </c>
      <c r="O298" s="55">
        <v>1.77</v>
      </c>
      <c r="P298" s="55">
        <f t="shared" si="66"/>
        <v>2.2753792298716453</v>
      </c>
      <c r="Q298" s="93">
        <f t="shared" si="67"/>
        <v>2.1321961620469083</v>
      </c>
      <c r="R298" s="53">
        <f t="shared" si="65"/>
        <v>1.8255185839338894</v>
      </c>
    </row>
    <row r="299" spans="1:54" ht="15" thickBot="1" x14ac:dyDescent="0.35">
      <c r="A299" s="5" t="s">
        <v>7</v>
      </c>
      <c r="B299" s="55">
        <v>9.77</v>
      </c>
      <c r="C299" s="55">
        <v>9.31</v>
      </c>
      <c r="D299" s="93">
        <v>10.83</v>
      </c>
      <c r="E299" s="55">
        <v>9.0500000000000007</v>
      </c>
      <c r="F299" s="55">
        <v>9.5399999999999991</v>
      </c>
      <c r="G299" s="55">
        <v>9.75</v>
      </c>
      <c r="H299" s="55">
        <v>10.49</v>
      </c>
      <c r="I299" s="55">
        <v>9.68</v>
      </c>
      <c r="J299" s="88">
        <v>8</v>
      </c>
      <c r="K299" s="55">
        <v>9.6300000000000008</v>
      </c>
      <c r="L299" s="55">
        <v>9.56</v>
      </c>
      <c r="M299" s="55">
        <v>10.02</v>
      </c>
      <c r="N299" s="55">
        <v>8.7899999999999991</v>
      </c>
      <c r="O299" s="55">
        <v>9.61</v>
      </c>
      <c r="P299" s="55">
        <f t="shared" si="66"/>
        <v>9.189031505250874</v>
      </c>
      <c r="Q299" s="55">
        <f t="shared" si="67"/>
        <v>10.478221139201951</v>
      </c>
      <c r="R299" s="53">
        <f t="shared" si="65"/>
        <v>9.6368300952724741</v>
      </c>
    </row>
    <row r="300" spans="1:54" ht="15" thickBot="1" x14ac:dyDescent="0.35">
      <c r="A300" s="5" t="s">
        <v>8</v>
      </c>
      <c r="B300" s="55">
        <v>2.92</v>
      </c>
      <c r="C300" s="55">
        <v>2.91</v>
      </c>
      <c r="D300" s="55">
        <v>2.83</v>
      </c>
      <c r="E300" s="55">
        <v>2.5</v>
      </c>
      <c r="F300" s="55">
        <v>2.87</v>
      </c>
      <c r="G300" s="55">
        <v>2.5</v>
      </c>
      <c r="H300" s="55">
        <v>2.42</v>
      </c>
      <c r="I300" s="55">
        <v>2.33</v>
      </c>
      <c r="J300" s="55">
        <v>2.76</v>
      </c>
      <c r="K300" s="55">
        <v>2.5</v>
      </c>
      <c r="L300" s="94">
        <v>2.1800000000000002</v>
      </c>
      <c r="M300" s="55">
        <v>2.2599999999999998</v>
      </c>
      <c r="N300" s="55">
        <v>2.44</v>
      </c>
      <c r="O300" s="93">
        <v>2.96</v>
      </c>
      <c r="P300" s="88">
        <f t="shared" si="66"/>
        <v>2.0420070011668612</v>
      </c>
      <c r="Q300" s="88">
        <f t="shared" si="67"/>
        <v>2.0408163265306123</v>
      </c>
      <c r="R300" s="53">
        <f t="shared" si="65"/>
        <v>2.5797052870421702</v>
      </c>
    </row>
    <row r="301" spans="1:54" ht="15" thickBot="1" x14ac:dyDescent="0.35">
      <c r="A301" s="5" t="s">
        <v>9</v>
      </c>
      <c r="B301" s="55">
        <v>2.44</v>
      </c>
      <c r="C301" s="55">
        <v>2.19</v>
      </c>
      <c r="D301" s="55">
        <v>2</v>
      </c>
      <c r="E301" s="55">
        <v>2.04</v>
      </c>
      <c r="F301" s="55">
        <v>1.89</v>
      </c>
      <c r="G301" s="55">
        <v>2.08</v>
      </c>
      <c r="H301" s="55">
        <v>1.77</v>
      </c>
      <c r="I301" s="55">
        <v>1.84</v>
      </c>
      <c r="J301" s="55">
        <v>1.79</v>
      </c>
      <c r="K301" s="55">
        <v>2.04</v>
      </c>
      <c r="L301" s="55">
        <v>2.0699999999999998</v>
      </c>
      <c r="M301" s="55">
        <v>2.34</v>
      </c>
      <c r="N301" s="93">
        <v>2.5</v>
      </c>
      <c r="O301" s="88">
        <v>1.72</v>
      </c>
      <c r="P301" s="55">
        <f t="shared" si="66"/>
        <v>2.5962660443407235</v>
      </c>
      <c r="Q301" s="55">
        <f t="shared" si="67"/>
        <v>1.7666768199817242</v>
      </c>
      <c r="R301" s="53">
        <f t="shared" si="65"/>
        <v>2.0704681114391428</v>
      </c>
    </row>
    <row r="302" spans="1:54" ht="15" thickBot="1" x14ac:dyDescent="0.35">
      <c r="A302" s="5" t="s">
        <v>10</v>
      </c>
      <c r="B302" s="55">
        <v>11.46</v>
      </c>
      <c r="C302" s="55">
        <v>11.3</v>
      </c>
      <c r="D302" s="93">
        <v>11.52</v>
      </c>
      <c r="E302" s="55">
        <v>11.12</v>
      </c>
      <c r="F302" s="55">
        <v>10.91</v>
      </c>
      <c r="G302" s="88">
        <v>9.51</v>
      </c>
      <c r="H302" s="55">
        <v>10.35</v>
      </c>
      <c r="I302" s="55">
        <v>11.18</v>
      </c>
      <c r="J302" s="55">
        <v>9.9600000000000009</v>
      </c>
      <c r="K302" s="55">
        <v>9.75</v>
      </c>
      <c r="L302" s="55">
        <v>10.36</v>
      </c>
      <c r="M302" s="55">
        <v>10.130000000000001</v>
      </c>
      <c r="N302" s="55">
        <v>10.11</v>
      </c>
      <c r="O302" s="55">
        <v>9.67</v>
      </c>
      <c r="P302" s="94">
        <f t="shared" si="66"/>
        <v>9.5099183197199544</v>
      </c>
      <c r="Q302" s="88">
        <f t="shared" si="67"/>
        <v>9.3512031678342975</v>
      </c>
      <c r="R302" s="53">
        <f t="shared" si="65"/>
        <v>10.545721763120914</v>
      </c>
    </row>
    <row r="303" spans="1:54" ht="15" thickBot="1" x14ac:dyDescent="0.35">
      <c r="A303" s="14" t="s">
        <v>11</v>
      </c>
      <c r="B303" s="53">
        <v>51.94</v>
      </c>
      <c r="C303" s="53">
        <v>51.2</v>
      </c>
      <c r="D303" s="95">
        <v>52.96</v>
      </c>
      <c r="E303" s="53">
        <v>49.2</v>
      </c>
      <c r="F303" s="53">
        <v>49.35</v>
      </c>
      <c r="G303" s="53">
        <v>48.21</v>
      </c>
      <c r="H303" s="53">
        <v>49.64</v>
      </c>
      <c r="I303" s="53">
        <v>48.17</v>
      </c>
      <c r="J303" s="89">
        <v>45.83</v>
      </c>
      <c r="K303" s="53">
        <v>47.3</v>
      </c>
      <c r="L303" s="53">
        <v>47.98</v>
      </c>
      <c r="M303" s="53">
        <v>49.24</v>
      </c>
      <c r="N303" s="53">
        <v>46.28</v>
      </c>
      <c r="O303" s="53">
        <v>47.2</v>
      </c>
      <c r="P303" s="53">
        <f t="shared" si="66"/>
        <v>46.936989498249709</v>
      </c>
      <c r="Q303" s="122">
        <f>SUM(Q295:Q302)</f>
        <v>46.603716113311002</v>
      </c>
      <c r="R303" s="53">
        <f t="shared" si="65"/>
        <v>49.086596104013303</v>
      </c>
    </row>
    <row r="304" spans="1:54" ht="15" thickBot="1" x14ac:dyDescent="0.35">
      <c r="A304" s="5" t="s">
        <v>12</v>
      </c>
      <c r="B304" s="55">
        <v>7.06</v>
      </c>
      <c r="C304" s="55">
        <v>6.98</v>
      </c>
      <c r="D304" s="55">
        <v>6.61</v>
      </c>
      <c r="E304" s="55">
        <v>6.5</v>
      </c>
      <c r="F304" s="88">
        <v>6.22</v>
      </c>
      <c r="G304" s="55">
        <v>6.23</v>
      </c>
      <c r="H304" s="55">
        <v>6.28</v>
      </c>
      <c r="I304" s="55">
        <v>6.26</v>
      </c>
      <c r="J304" s="55">
        <v>6.58</v>
      </c>
      <c r="K304" s="93">
        <v>7.44</v>
      </c>
      <c r="L304" s="55">
        <v>6.87</v>
      </c>
      <c r="M304" s="55">
        <v>6.74</v>
      </c>
      <c r="N304" s="55">
        <v>6.59</v>
      </c>
      <c r="O304" s="55">
        <v>7.39</v>
      </c>
      <c r="P304" s="55">
        <f t="shared" si="66"/>
        <v>7.2053675612602106</v>
      </c>
      <c r="Q304" s="55">
        <f t="shared" si="67"/>
        <v>7.5845263478525746</v>
      </c>
      <c r="R304" s="53">
        <f t="shared" si="65"/>
        <v>6.737401214433973</v>
      </c>
    </row>
    <row r="305" spans="1:18" ht="15" thickBot="1" x14ac:dyDescent="0.35">
      <c r="A305" s="5" t="s">
        <v>13</v>
      </c>
      <c r="B305" s="55">
        <v>1.65</v>
      </c>
      <c r="C305" s="55">
        <v>1.6</v>
      </c>
      <c r="D305" s="93">
        <v>1.94</v>
      </c>
      <c r="E305" s="55">
        <v>1.7</v>
      </c>
      <c r="F305" s="55">
        <v>1.65</v>
      </c>
      <c r="G305" s="55">
        <v>1.76</v>
      </c>
      <c r="H305" s="55">
        <v>1.79</v>
      </c>
      <c r="I305" s="55">
        <v>1.73</v>
      </c>
      <c r="J305" s="55">
        <v>1.77</v>
      </c>
      <c r="K305" s="55">
        <v>1.92</v>
      </c>
      <c r="L305" s="55">
        <v>1.58</v>
      </c>
      <c r="M305" s="94">
        <v>1.33</v>
      </c>
      <c r="N305" s="55">
        <v>1.79</v>
      </c>
      <c r="O305" s="55">
        <v>1.39</v>
      </c>
      <c r="P305" s="55">
        <f t="shared" si="66"/>
        <v>1.8669778296382729</v>
      </c>
      <c r="Q305" s="88">
        <f t="shared" si="67"/>
        <v>1.0660980810234542</v>
      </c>
      <c r="R305" s="53">
        <f t="shared" si="65"/>
        <v>1.6785488674307372</v>
      </c>
    </row>
    <row r="306" spans="1:18" ht="15" thickBot="1" x14ac:dyDescent="0.35">
      <c r="A306" s="5" t="s">
        <v>14</v>
      </c>
      <c r="B306" s="55">
        <v>3.21</v>
      </c>
      <c r="C306" s="55">
        <v>2.99</v>
      </c>
      <c r="D306" s="55">
        <v>2.94</v>
      </c>
      <c r="E306" s="55">
        <v>3.02</v>
      </c>
      <c r="F306" s="55">
        <v>2.58</v>
      </c>
      <c r="G306" s="55">
        <v>3.02</v>
      </c>
      <c r="H306" s="55">
        <v>2.86</v>
      </c>
      <c r="I306" s="55">
        <v>2.79</v>
      </c>
      <c r="J306" s="55">
        <v>2.76</v>
      </c>
      <c r="K306" s="55">
        <v>2.65</v>
      </c>
      <c r="L306" s="93">
        <v>3.34</v>
      </c>
      <c r="M306" s="55">
        <v>2.64</v>
      </c>
      <c r="N306" s="88">
        <v>2.5299999999999998</v>
      </c>
      <c r="O306" s="55">
        <v>2.96</v>
      </c>
      <c r="P306" s="55">
        <f t="shared" si="66"/>
        <v>2.7129521586931156</v>
      </c>
      <c r="Q306" s="55">
        <f t="shared" si="67"/>
        <v>3.045994517209869</v>
      </c>
      <c r="R306" s="53">
        <f t="shared" si="65"/>
        <v>2.8981396727989992</v>
      </c>
    </row>
    <row r="307" spans="1:18" ht="15" thickBot="1" x14ac:dyDescent="0.35">
      <c r="A307" s="5" t="s">
        <v>15</v>
      </c>
      <c r="B307" s="55">
        <v>10.3</v>
      </c>
      <c r="C307" s="55">
        <v>11.03</v>
      </c>
      <c r="D307" s="88">
        <v>8.8699999999999992</v>
      </c>
      <c r="E307" s="55">
        <v>10.63</v>
      </c>
      <c r="F307" s="55">
        <v>10.210000000000001</v>
      </c>
      <c r="G307" s="55">
        <v>10.14</v>
      </c>
      <c r="H307" s="55">
        <v>10.27</v>
      </c>
      <c r="I307" s="55">
        <v>10.42</v>
      </c>
      <c r="J307" s="93">
        <v>11.66</v>
      </c>
      <c r="K307" s="55">
        <v>10.94</v>
      </c>
      <c r="L307" s="55">
        <v>11.01</v>
      </c>
      <c r="M307" s="55">
        <v>10.26</v>
      </c>
      <c r="N307" s="55">
        <v>10.76</v>
      </c>
      <c r="O307" s="55">
        <v>10.97</v>
      </c>
      <c r="P307" s="55">
        <f t="shared" si="66"/>
        <v>10.793465577596265</v>
      </c>
      <c r="Q307" s="55">
        <f t="shared" si="67"/>
        <v>10.569600974718245</v>
      </c>
      <c r="R307" s="53">
        <f t="shared" si="65"/>
        <v>10.482550569185349</v>
      </c>
    </row>
    <row r="308" spans="1:18" ht="15" thickBot="1" x14ac:dyDescent="0.35">
      <c r="A308" s="14" t="s">
        <v>16</v>
      </c>
      <c r="B308" s="53">
        <v>22.22</v>
      </c>
      <c r="C308" s="53">
        <v>22.61</v>
      </c>
      <c r="D308" s="89">
        <v>20.36</v>
      </c>
      <c r="E308" s="53">
        <v>21.86</v>
      </c>
      <c r="F308" s="53">
        <v>20.66</v>
      </c>
      <c r="G308" s="53">
        <v>21.15</v>
      </c>
      <c r="H308" s="53">
        <v>21.2</v>
      </c>
      <c r="I308" s="53">
        <v>21.2</v>
      </c>
      <c r="J308" s="53">
        <v>22.78</v>
      </c>
      <c r="K308" s="95">
        <v>22.95</v>
      </c>
      <c r="L308" s="53">
        <v>22.8</v>
      </c>
      <c r="M308" s="53">
        <v>20.97</v>
      </c>
      <c r="N308" s="53">
        <v>21.67</v>
      </c>
      <c r="O308" s="53">
        <v>22.72</v>
      </c>
      <c r="P308" s="53">
        <f t="shared" si="66"/>
        <v>22.578763127187866</v>
      </c>
      <c r="Q308" s="122">
        <f>SUM(Q304:Q307)</f>
        <v>22.266219920804144</v>
      </c>
      <c r="R308" s="53">
        <f t="shared" si="65"/>
        <v>21.796640323849058</v>
      </c>
    </row>
    <row r="309" spans="1:18" ht="15" thickBot="1" x14ac:dyDescent="0.35">
      <c r="A309" s="5" t="s">
        <v>17</v>
      </c>
      <c r="B309" s="55">
        <v>2.37</v>
      </c>
      <c r="C309" s="55">
        <v>2.65</v>
      </c>
      <c r="D309" s="55">
        <v>2.35</v>
      </c>
      <c r="E309" s="55">
        <v>2.2999999999999998</v>
      </c>
      <c r="F309" s="55">
        <v>2.2999999999999998</v>
      </c>
      <c r="G309" s="93">
        <v>2.91</v>
      </c>
      <c r="H309" s="55">
        <v>2.3199999999999998</v>
      </c>
      <c r="I309" s="55">
        <v>2.0299999999999998</v>
      </c>
      <c r="J309" s="55">
        <v>2.19</v>
      </c>
      <c r="K309" s="88">
        <v>1.92</v>
      </c>
      <c r="L309" s="55">
        <v>2.15</v>
      </c>
      <c r="M309" s="55">
        <v>2.4500000000000002</v>
      </c>
      <c r="N309" s="55">
        <v>2.06</v>
      </c>
      <c r="O309" s="55">
        <v>2.2799999999999998</v>
      </c>
      <c r="P309" s="55">
        <f t="shared" si="66"/>
        <v>2.4504084014002334</v>
      </c>
      <c r="Q309" s="55">
        <f t="shared" si="67"/>
        <v>2.3149558330795004</v>
      </c>
      <c r="R309" s="53">
        <f t="shared" si="65"/>
        <v>2.341201799734423</v>
      </c>
    </row>
    <row r="310" spans="1:18" ht="15" thickBot="1" x14ac:dyDescent="0.35">
      <c r="A310" s="5" t="s">
        <v>18</v>
      </c>
      <c r="B310" s="55">
        <v>0.52</v>
      </c>
      <c r="C310" s="55">
        <v>0.43</v>
      </c>
      <c r="D310" s="55">
        <v>0.64</v>
      </c>
      <c r="E310" s="88">
        <v>0.39</v>
      </c>
      <c r="F310" s="55">
        <v>0.5</v>
      </c>
      <c r="G310" s="55">
        <v>0.56000000000000005</v>
      </c>
      <c r="H310" s="55">
        <v>0.39</v>
      </c>
      <c r="I310" s="55">
        <v>0.56999999999999995</v>
      </c>
      <c r="J310" s="55">
        <v>0.5</v>
      </c>
      <c r="K310" s="55">
        <v>0.68</v>
      </c>
      <c r="L310" s="55">
        <v>0.49</v>
      </c>
      <c r="M310" s="55">
        <v>0.51</v>
      </c>
      <c r="N310" s="55">
        <v>0.76</v>
      </c>
      <c r="O310" s="93">
        <v>0.8</v>
      </c>
      <c r="P310" s="55">
        <f t="shared" si="66"/>
        <v>0.64177362893815637</v>
      </c>
      <c r="Q310" s="55">
        <f t="shared" si="67"/>
        <v>0.51781906792567778</v>
      </c>
      <c r="R310" s="53">
        <f t="shared" si="65"/>
        <v>0.54146737659056043</v>
      </c>
    </row>
    <row r="311" spans="1:18" ht="15" thickBot="1" x14ac:dyDescent="0.35">
      <c r="A311" s="5" t="s">
        <v>19</v>
      </c>
      <c r="B311" s="55">
        <v>5.03</v>
      </c>
      <c r="C311" s="88">
        <v>4.8899999999999997</v>
      </c>
      <c r="D311" s="55">
        <v>5.91</v>
      </c>
      <c r="E311" s="55">
        <v>6.66</v>
      </c>
      <c r="F311" s="55">
        <v>6.33</v>
      </c>
      <c r="G311" s="55">
        <v>5.72</v>
      </c>
      <c r="H311" s="55">
        <v>6.24</v>
      </c>
      <c r="I311" s="55">
        <v>6.95</v>
      </c>
      <c r="J311" s="55">
        <v>6.8</v>
      </c>
      <c r="K311" s="55">
        <v>6.17</v>
      </c>
      <c r="L311" s="55">
        <v>6.3</v>
      </c>
      <c r="M311" s="55">
        <v>6.45</v>
      </c>
      <c r="N311" s="93">
        <v>8.0299999999999994</v>
      </c>
      <c r="O311" s="55">
        <v>6.89</v>
      </c>
      <c r="P311" s="55">
        <f t="shared" si="66"/>
        <v>6.8553092182030344</v>
      </c>
      <c r="Q311" s="55">
        <f t="shared" si="67"/>
        <v>6.6402680475175142</v>
      </c>
      <c r="R311" s="53">
        <f t="shared" si="65"/>
        <v>6.2152719584359328</v>
      </c>
    </row>
    <row r="312" spans="1:18" ht="15" thickBot="1" x14ac:dyDescent="0.35">
      <c r="A312" s="5" t="s">
        <v>20</v>
      </c>
      <c r="B312" s="55">
        <v>6.51</v>
      </c>
      <c r="C312" s="88">
        <v>6.42</v>
      </c>
      <c r="D312" s="55">
        <v>6.77</v>
      </c>
      <c r="E312" s="55">
        <v>7.43</v>
      </c>
      <c r="F312" s="55">
        <v>7.36</v>
      </c>
      <c r="G312" s="55">
        <v>7.21</v>
      </c>
      <c r="H312" s="55">
        <v>7.13</v>
      </c>
      <c r="I312" s="94">
        <v>7.46</v>
      </c>
      <c r="J312" s="55">
        <v>7.1</v>
      </c>
      <c r="K312" s="55">
        <v>7.1</v>
      </c>
      <c r="L312" s="55">
        <v>7.02</v>
      </c>
      <c r="M312" s="55">
        <v>7.11</v>
      </c>
      <c r="N312" s="55">
        <v>6.59</v>
      </c>
      <c r="O312" s="55">
        <v>6.83</v>
      </c>
      <c r="P312" s="55">
        <f t="shared" si="66"/>
        <v>6.7677946324387399</v>
      </c>
      <c r="Q312" s="93">
        <f t="shared" si="67"/>
        <v>7.7368260737130674</v>
      </c>
      <c r="R312" s="53">
        <f t="shared" si="65"/>
        <v>7.0094241107687543</v>
      </c>
    </row>
    <row r="313" spans="1:18" ht="15" thickBot="1" x14ac:dyDescent="0.35">
      <c r="A313" s="5" t="s">
        <v>21</v>
      </c>
      <c r="B313" s="55">
        <v>0.83</v>
      </c>
      <c r="C313" s="55">
        <v>0.99</v>
      </c>
      <c r="D313" s="55">
        <v>0.75</v>
      </c>
      <c r="E313" s="88">
        <v>0.65</v>
      </c>
      <c r="F313" s="55">
        <v>0.98</v>
      </c>
      <c r="G313" s="55">
        <v>1.04</v>
      </c>
      <c r="H313" s="55">
        <v>0.72</v>
      </c>
      <c r="I313" s="55">
        <v>0.74</v>
      </c>
      <c r="J313" s="55">
        <v>1.0900000000000001</v>
      </c>
      <c r="K313" s="55">
        <v>1.17</v>
      </c>
      <c r="L313" s="55">
        <v>0.96</v>
      </c>
      <c r="M313" s="93">
        <v>1.36</v>
      </c>
      <c r="N313" s="55">
        <v>0.65</v>
      </c>
      <c r="O313" s="55">
        <v>1.21</v>
      </c>
      <c r="P313" s="55">
        <f t="shared" si="66"/>
        <v>1.2543757292882147</v>
      </c>
      <c r="Q313" s="55">
        <f t="shared" si="67"/>
        <v>1.279317697228145</v>
      </c>
      <c r="R313" s="53">
        <f t="shared" si="65"/>
        <v>0.94756790903348076</v>
      </c>
    </row>
    <row r="314" spans="1:18" ht="15" thickBot="1" x14ac:dyDescent="0.35">
      <c r="A314" s="5" t="s">
        <v>22</v>
      </c>
      <c r="B314" s="55">
        <v>2.44</v>
      </c>
      <c r="C314" s="55">
        <v>2.41</v>
      </c>
      <c r="D314" s="88">
        <v>2.2999999999999998</v>
      </c>
      <c r="E314" s="55">
        <v>2.6</v>
      </c>
      <c r="F314" s="55">
        <v>2.8</v>
      </c>
      <c r="G314" s="55">
        <v>3.26</v>
      </c>
      <c r="H314" s="55">
        <v>2.4900000000000002</v>
      </c>
      <c r="I314" s="55">
        <v>2.54</v>
      </c>
      <c r="J314" s="55">
        <v>3.19</v>
      </c>
      <c r="K314" s="94">
        <v>3.35</v>
      </c>
      <c r="L314" s="55">
        <v>2.69</v>
      </c>
      <c r="M314" s="55">
        <v>3.28</v>
      </c>
      <c r="N314" s="55">
        <v>2.88</v>
      </c>
      <c r="O314" s="55">
        <v>2.99</v>
      </c>
      <c r="P314" s="55">
        <f t="shared" si="66"/>
        <v>2.7421236872812136</v>
      </c>
      <c r="Q314" s="93">
        <f t="shared" si="67"/>
        <v>3.5638135851355468</v>
      </c>
      <c r="R314" s="53">
        <f t="shared" si="65"/>
        <v>2.7808217412043779</v>
      </c>
    </row>
    <row r="315" spans="1:18" ht="15" thickBot="1" x14ac:dyDescent="0.35">
      <c r="A315" s="5" t="s">
        <v>23</v>
      </c>
      <c r="B315" s="88">
        <v>5.14</v>
      </c>
      <c r="C315" s="55">
        <v>5.6</v>
      </c>
      <c r="D315" s="55">
        <v>5.33</v>
      </c>
      <c r="E315" s="55">
        <v>6.19</v>
      </c>
      <c r="F315" s="55">
        <v>6.88</v>
      </c>
      <c r="G315" s="55">
        <v>6.76</v>
      </c>
      <c r="H315" s="55">
        <v>6.94</v>
      </c>
      <c r="I315" s="93">
        <v>7.69</v>
      </c>
      <c r="J315" s="55">
        <v>7.67</v>
      </c>
      <c r="K315" s="55">
        <v>6.78</v>
      </c>
      <c r="L315" s="55">
        <v>7.02</v>
      </c>
      <c r="M315" s="55">
        <v>6.1</v>
      </c>
      <c r="N315" s="55">
        <v>7.47</v>
      </c>
      <c r="O315" s="55">
        <v>6.18</v>
      </c>
      <c r="P315" s="55">
        <f t="shared" si="66"/>
        <v>6.5635939323220533</v>
      </c>
      <c r="Q315" s="55">
        <f t="shared" si="67"/>
        <v>5.8483094730429483</v>
      </c>
      <c r="R315" s="53">
        <f t="shared" si="65"/>
        <v>6.4099423724006339</v>
      </c>
    </row>
    <row r="316" spans="1:18" ht="15" thickBot="1" x14ac:dyDescent="0.35">
      <c r="A316" s="5" t="s">
        <v>24</v>
      </c>
      <c r="B316" s="55">
        <v>2.99</v>
      </c>
      <c r="C316" s="55">
        <v>2.81</v>
      </c>
      <c r="D316" s="55">
        <v>2.64</v>
      </c>
      <c r="E316" s="55">
        <v>2.71</v>
      </c>
      <c r="F316" s="55">
        <v>2.85</v>
      </c>
      <c r="G316" s="55">
        <v>3.18</v>
      </c>
      <c r="H316" s="55">
        <v>2.92</v>
      </c>
      <c r="I316" s="55">
        <v>2.64</v>
      </c>
      <c r="J316" s="55">
        <v>2.86</v>
      </c>
      <c r="K316" s="55">
        <v>2.58</v>
      </c>
      <c r="L316" s="55">
        <v>2.59</v>
      </c>
      <c r="M316" s="88">
        <v>2.5299999999999998</v>
      </c>
      <c r="N316" s="93">
        <v>3.62</v>
      </c>
      <c r="O316" s="55">
        <v>2.9</v>
      </c>
      <c r="P316" s="55">
        <f t="shared" si="66"/>
        <v>3.2088681446907819</v>
      </c>
      <c r="Q316" s="55">
        <f t="shared" si="67"/>
        <v>3.2287541882424611</v>
      </c>
      <c r="R316" s="53">
        <f t="shared" si="65"/>
        <v>2.8710663039694717</v>
      </c>
    </row>
    <row r="317" spans="1:18" ht="23.4" thickBot="1" x14ac:dyDescent="0.35">
      <c r="A317" s="17" t="s">
        <v>25</v>
      </c>
      <c r="B317" s="89">
        <v>25.83</v>
      </c>
      <c r="C317" s="53">
        <v>26.19</v>
      </c>
      <c r="D317" s="53">
        <v>26.68</v>
      </c>
      <c r="E317" s="53">
        <v>28.94</v>
      </c>
      <c r="F317" s="53">
        <v>29.99</v>
      </c>
      <c r="G317" s="53">
        <v>30.64</v>
      </c>
      <c r="H317" s="53">
        <v>29.16</v>
      </c>
      <c r="I317" s="53">
        <v>30.63</v>
      </c>
      <c r="J317" s="53">
        <v>31.39</v>
      </c>
      <c r="K317" s="53">
        <v>29.75</v>
      </c>
      <c r="L317" s="53">
        <v>29.22</v>
      </c>
      <c r="M317" s="53">
        <v>29.79</v>
      </c>
      <c r="N317" s="95">
        <v>32.049999999999997</v>
      </c>
      <c r="O317" s="53">
        <v>30.08</v>
      </c>
      <c r="P317" s="53">
        <f t="shared" si="66"/>
        <v>30.484247374562429</v>
      </c>
      <c r="Q317" s="122">
        <f>SUM(Q309:Q316)</f>
        <v>31.130063965884862</v>
      </c>
      <c r="R317" s="53">
        <f t="shared" si="65"/>
        <v>29.116763572137639</v>
      </c>
    </row>
    <row r="318" spans="1:18" ht="15" thickBot="1" x14ac:dyDescent="0.35">
      <c r="A318" s="19" t="s">
        <v>26</v>
      </c>
      <c r="B318" s="53">
        <v>100</v>
      </c>
      <c r="C318" s="53">
        <v>100</v>
      </c>
      <c r="D318" s="53">
        <v>100</v>
      </c>
      <c r="E318" s="53">
        <v>100</v>
      </c>
      <c r="F318" s="53">
        <v>100</v>
      </c>
      <c r="G318" s="53">
        <v>100</v>
      </c>
      <c r="H318" s="53">
        <v>100</v>
      </c>
      <c r="I318" s="53">
        <v>100</v>
      </c>
      <c r="J318" s="53">
        <v>100</v>
      </c>
      <c r="K318" s="53">
        <v>100</v>
      </c>
      <c r="L318" s="53">
        <v>100</v>
      </c>
      <c r="M318" s="53">
        <v>100</v>
      </c>
      <c r="N318" s="53">
        <v>100</v>
      </c>
      <c r="O318" s="53">
        <v>100</v>
      </c>
      <c r="P318" s="53">
        <f t="shared" si="66"/>
        <v>100</v>
      </c>
      <c r="Q318" s="122">
        <f>Q303+Q308+Q317</f>
        <v>100</v>
      </c>
      <c r="R318" s="54">
        <f>R303+R308+R317</f>
        <v>100</v>
      </c>
    </row>
    <row r="319" spans="1:18" ht="15.6" x14ac:dyDescent="0.3">
      <c r="A319" s="2"/>
    </row>
    <row r="320" spans="1:18" ht="15.6" x14ac:dyDescent="0.3">
      <c r="A320" s="2"/>
    </row>
    <row r="321" spans="1:54" ht="16.2" thickBot="1" x14ac:dyDescent="0.35">
      <c r="A321" s="164" t="s">
        <v>30</v>
      </c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  <c r="L321" s="164"/>
      <c r="M321" s="164"/>
      <c r="N321" s="164"/>
    </row>
    <row r="322" spans="1:54" ht="14.4" customHeight="1" x14ac:dyDescent="0.3">
      <c r="A322" s="178" t="s">
        <v>1</v>
      </c>
      <c r="B322" s="162">
        <v>2001</v>
      </c>
      <c r="C322" s="162" t="s">
        <v>31</v>
      </c>
      <c r="D322" s="162" t="s">
        <v>32</v>
      </c>
      <c r="E322" s="162" t="s">
        <v>33</v>
      </c>
      <c r="F322" s="162" t="s">
        <v>34</v>
      </c>
      <c r="G322" s="162" t="s">
        <v>35</v>
      </c>
      <c r="H322" s="162" t="s">
        <v>36</v>
      </c>
      <c r="I322" s="162" t="s">
        <v>37</v>
      </c>
      <c r="J322" s="162" t="s">
        <v>38</v>
      </c>
      <c r="K322" s="162" t="s">
        <v>39</v>
      </c>
      <c r="L322" s="162" t="s">
        <v>40</v>
      </c>
      <c r="M322" s="162" t="s">
        <v>41</v>
      </c>
      <c r="N322" s="162" t="s">
        <v>42</v>
      </c>
      <c r="O322" s="162" t="s">
        <v>43</v>
      </c>
      <c r="P322" s="162" t="s">
        <v>57</v>
      </c>
      <c r="Q322" s="162" t="s">
        <v>81</v>
      </c>
      <c r="R322" s="162" t="s">
        <v>94</v>
      </c>
      <c r="S322" s="162" t="s">
        <v>95</v>
      </c>
      <c r="BA322" s="162" t="s">
        <v>95</v>
      </c>
      <c r="BB322" s="162" t="s">
        <v>155</v>
      </c>
    </row>
    <row r="323" spans="1:54" ht="15" thickBot="1" x14ac:dyDescent="0.35">
      <c r="A323" s="179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BA323" s="163"/>
      <c r="BB323" s="163"/>
    </row>
    <row r="324" spans="1:54" ht="15" thickBot="1" x14ac:dyDescent="0.35">
      <c r="A324" s="5" t="s">
        <v>3</v>
      </c>
      <c r="B324" s="13" t="s">
        <v>53</v>
      </c>
      <c r="C324" s="11">
        <v>4.97</v>
      </c>
      <c r="D324" s="13">
        <v>-3.72</v>
      </c>
      <c r="E324" s="13">
        <v>-13.01</v>
      </c>
      <c r="F324" s="13">
        <v>-8.48</v>
      </c>
      <c r="G324" s="13">
        <v>-10.82</v>
      </c>
      <c r="H324" s="13">
        <v>-2.97</v>
      </c>
      <c r="I324" s="12">
        <v>-15.31</v>
      </c>
      <c r="J324" s="13">
        <v>-4.5199999999999996</v>
      </c>
      <c r="K324" s="13">
        <v>3.15</v>
      </c>
      <c r="L324" s="13">
        <v>-2.14</v>
      </c>
      <c r="M324" s="55">
        <f t="shared" ref="M324:N324" si="68">(M237-L237)/L237*100</f>
        <v>-10.625</v>
      </c>
      <c r="N324" s="55">
        <f t="shared" si="68"/>
        <v>-9.44055944055944</v>
      </c>
      <c r="O324" s="55">
        <f>(O237-N237)/N237*100</f>
        <v>2.3166023166023164</v>
      </c>
      <c r="P324" s="55">
        <f>(P237-O237)/O237*100</f>
        <v>-7.1698113207547172</v>
      </c>
      <c r="Q324" s="55">
        <f>(Q237-P237)/P237*100</f>
        <v>0.40650406504065045</v>
      </c>
      <c r="R324" s="55">
        <f>(Q237-B237)/B237*100</f>
        <v>-56.127886323268207</v>
      </c>
      <c r="S324" s="55">
        <v>-25</v>
      </c>
      <c r="BA324" s="55">
        <f>(Q237-K237)/K237*100</f>
        <v>-24.464831804281346</v>
      </c>
      <c r="BB324" s="55">
        <v>-30</v>
      </c>
    </row>
    <row r="325" spans="1:54" ht="15" thickBot="1" x14ac:dyDescent="0.35">
      <c r="A325" s="5" t="s">
        <v>4</v>
      </c>
      <c r="B325" s="13" t="s">
        <v>53</v>
      </c>
      <c r="C325" s="13">
        <v>31.25</v>
      </c>
      <c r="D325" s="13">
        <v>-23.81</v>
      </c>
      <c r="E325" s="13">
        <v>6.25</v>
      </c>
      <c r="F325" s="13">
        <v>-23.53</v>
      </c>
      <c r="G325" s="84">
        <v>-53.85</v>
      </c>
      <c r="H325" s="13">
        <v>66.67</v>
      </c>
      <c r="I325" s="13">
        <v>0</v>
      </c>
      <c r="J325" s="13">
        <v>-20</v>
      </c>
      <c r="K325" s="13">
        <v>37.5</v>
      </c>
      <c r="L325" s="13">
        <v>-18.18</v>
      </c>
      <c r="M325" s="13">
        <v>22.22</v>
      </c>
      <c r="N325" s="13">
        <v>-36.36</v>
      </c>
      <c r="O325" s="11">
        <v>85.71</v>
      </c>
      <c r="P325" s="55">
        <f t="shared" ref="P325:Q347" si="69">(P238-O238)/O238*100</f>
        <v>-46.153846153846153</v>
      </c>
      <c r="Q325" s="88">
        <f t="shared" si="69"/>
        <v>-57.142857142857139</v>
      </c>
      <c r="R325" s="55">
        <f t="shared" ref="R325:R347" si="70">(Q238-B238)/B238*100</f>
        <v>-81.25</v>
      </c>
      <c r="S325" s="55">
        <v>-25</v>
      </c>
      <c r="BA325" s="55">
        <f t="shared" ref="BA325:BA347" si="71">(Q238-K238)/K238*100</f>
        <v>-72.727272727272734</v>
      </c>
      <c r="BB325" s="55">
        <v>-30</v>
      </c>
    </row>
    <row r="326" spans="1:54" ht="15" thickBot="1" x14ac:dyDescent="0.35">
      <c r="A326" s="5" t="s">
        <v>5</v>
      </c>
      <c r="B326" s="13" t="s">
        <v>53</v>
      </c>
      <c r="C326" s="13">
        <v>-2.98</v>
      </c>
      <c r="D326" s="13">
        <v>-6.15</v>
      </c>
      <c r="E326" s="13">
        <v>-11.67</v>
      </c>
      <c r="F326" s="13">
        <v>-4.87</v>
      </c>
      <c r="G326" s="11">
        <v>6.82</v>
      </c>
      <c r="H326" s="13">
        <v>-11.74</v>
      </c>
      <c r="I326" s="13">
        <v>-12.14</v>
      </c>
      <c r="J326" s="13">
        <v>-11.32</v>
      </c>
      <c r="K326" s="13">
        <v>-6.3</v>
      </c>
      <c r="L326" s="13">
        <v>-5.84</v>
      </c>
      <c r="M326" s="13">
        <v>3.2</v>
      </c>
      <c r="N326" s="12">
        <v>-20.22</v>
      </c>
      <c r="O326" s="13">
        <v>2.2799999999999998</v>
      </c>
      <c r="P326" s="55">
        <f t="shared" si="69"/>
        <v>6.6964285714285712</v>
      </c>
      <c r="Q326" s="55">
        <f t="shared" si="69"/>
        <v>-9.2050209205020916</v>
      </c>
      <c r="R326" s="55">
        <f t="shared" si="70"/>
        <v>-59.55265610438024</v>
      </c>
      <c r="S326" s="55">
        <v>-25</v>
      </c>
      <c r="BA326" s="55">
        <f t="shared" si="71"/>
        <v>-23.185840707964601</v>
      </c>
      <c r="BB326" s="55">
        <v>-30</v>
      </c>
    </row>
    <row r="327" spans="1:54" ht="15" thickBot="1" x14ac:dyDescent="0.35">
      <c r="A327" s="5" t="s">
        <v>6</v>
      </c>
      <c r="B327" s="13" t="s">
        <v>53</v>
      </c>
      <c r="C327" s="13">
        <v>-14.86</v>
      </c>
      <c r="D327" s="13">
        <v>3.17</v>
      </c>
      <c r="E327" s="13">
        <v>-4.62</v>
      </c>
      <c r="F327" s="13">
        <v>-5.65</v>
      </c>
      <c r="G327" s="12">
        <v>-19.66</v>
      </c>
      <c r="H327" s="13">
        <v>-7.45</v>
      </c>
      <c r="I327" s="13">
        <v>-16.09</v>
      </c>
      <c r="J327" s="13">
        <v>-17.809999999999999</v>
      </c>
      <c r="K327" s="13">
        <v>-1.67</v>
      </c>
      <c r="L327" s="13">
        <v>-1.69</v>
      </c>
      <c r="M327" s="11">
        <v>25.86</v>
      </c>
      <c r="N327" s="13">
        <v>-19.18</v>
      </c>
      <c r="O327" s="13">
        <v>1.69</v>
      </c>
      <c r="P327" s="93">
        <f t="shared" si="69"/>
        <v>30</v>
      </c>
      <c r="Q327" s="94">
        <f t="shared" si="69"/>
        <v>-10.256410256410255</v>
      </c>
      <c r="R327" s="55">
        <f t="shared" si="70"/>
        <v>-52.702702702702695</v>
      </c>
      <c r="S327" s="55">
        <v>-25</v>
      </c>
      <c r="BA327" s="55">
        <f t="shared" si="71"/>
        <v>18.64406779661017</v>
      </c>
      <c r="BB327" s="55">
        <v>-30</v>
      </c>
    </row>
    <row r="328" spans="1:54" ht="15" thickBot="1" x14ac:dyDescent="0.35">
      <c r="A328" s="5" t="s">
        <v>7</v>
      </c>
      <c r="B328" s="13" t="s">
        <v>53</v>
      </c>
      <c r="C328" s="13">
        <v>-6.2</v>
      </c>
      <c r="D328" s="13">
        <v>9.3800000000000008</v>
      </c>
      <c r="E328" s="13">
        <v>-22.08</v>
      </c>
      <c r="F328" s="13">
        <v>0.18</v>
      </c>
      <c r="G328" s="13">
        <v>-0.36</v>
      </c>
      <c r="H328" s="13">
        <v>-2.71</v>
      </c>
      <c r="I328" s="13">
        <v>-14.87</v>
      </c>
      <c r="J328" s="12">
        <v>-25.98</v>
      </c>
      <c r="K328" s="11">
        <v>16.809999999999999</v>
      </c>
      <c r="L328" s="13">
        <v>-6.82</v>
      </c>
      <c r="M328" s="13">
        <v>1.9</v>
      </c>
      <c r="N328" s="13">
        <v>-20.48</v>
      </c>
      <c r="O328" s="13">
        <v>8.6999999999999993</v>
      </c>
      <c r="P328" s="55">
        <f t="shared" si="69"/>
        <v>-3.0769230769230771</v>
      </c>
      <c r="Q328" s="55">
        <f t="shared" si="69"/>
        <v>9.2063492063492074</v>
      </c>
      <c r="R328" s="55">
        <f t="shared" si="70"/>
        <v>-50.360750360750359</v>
      </c>
      <c r="S328" s="55">
        <v>-25</v>
      </c>
      <c r="BA328" s="55">
        <f t="shared" si="71"/>
        <v>-13.131313131313133</v>
      </c>
      <c r="BB328" s="55">
        <v>-30</v>
      </c>
    </row>
    <row r="329" spans="1:54" ht="15" thickBot="1" x14ac:dyDescent="0.35">
      <c r="A329" s="5" t="s">
        <v>8</v>
      </c>
      <c r="B329" s="13" t="s">
        <v>53</v>
      </c>
      <c r="C329" s="13">
        <v>-1.93</v>
      </c>
      <c r="D329" s="13">
        <v>-8.3699999999999992</v>
      </c>
      <c r="E329" s="13">
        <v>-17.739999999999998</v>
      </c>
      <c r="F329" s="13">
        <v>9.15</v>
      </c>
      <c r="G329" s="13">
        <v>-14.97</v>
      </c>
      <c r="H329" s="13">
        <v>-12.68</v>
      </c>
      <c r="I329" s="13">
        <v>-11.29</v>
      </c>
      <c r="J329" s="13">
        <v>6.36</v>
      </c>
      <c r="K329" s="13">
        <v>-11.97</v>
      </c>
      <c r="L329" s="12">
        <v>-18.45</v>
      </c>
      <c r="M329" s="13">
        <v>1.19</v>
      </c>
      <c r="N329" s="13">
        <v>-2.35</v>
      </c>
      <c r="O329" s="84">
        <v>20.48</v>
      </c>
      <c r="P329" s="55">
        <f t="shared" si="69"/>
        <v>-30</v>
      </c>
      <c r="Q329" s="55">
        <f t="shared" si="69"/>
        <v>-4.2857142857142856</v>
      </c>
      <c r="R329" s="55">
        <f t="shared" si="70"/>
        <v>-67.632850241545896</v>
      </c>
      <c r="S329" s="55">
        <v>-25</v>
      </c>
      <c r="BA329" s="55">
        <f t="shared" si="71"/>
        <v>-34.95145631067961</v>
      </c>
      <c r="BB329" s="55">
        <v>-30</v>
      </c>
    </row>
    <row r="330" spans="1:54" ht="15" thickBot="1" x14ac:dyDescent="0.35">
      <c r="A330" s="5" t="s">
        <v>9</v>
      </c>
      <c r="B330" s="13" t="s">
        <v>53</v>
      </c>
      <c r="C330" s="13">
        <v>-11.56</v>
      </c>
      <c r="D330" s="13">
        <v>-14.38</v>
      </c>
      <c r="E330" s="13">
        <v>-4.58</v>
      </c>
      <c r="F330" s="13">
        <v>-12</v>
      </c>
      <c r="G330" s="13">
        <v>7.27</v>
      </c>
      <c r="H330" s="13">
        <v>-22.88</v>
      </c>
      <c r="I330" s="13">
        <v>-4.4000000000000004</v>
      </c>
      <c r="J330" s="13">
        <v>-12.64</v>
      </c>
      <c r="K330" s="84">
        <v>10.53</v>
      </c>
      <c r="L330" s="13">
        <v>-4.76</v>
      </c>
      <c r="M330" s="13">
        <v>10</v>
      </c>
      <c r="N330" s="13">
        <v>-3.41</v>
      </c>
      <c r="O330" s="84">
        <v>-31.76</v>
      </c>
      <c r="P330" s="93">
        <f t="shared" si="69"/>
        <v>53.448275862068961</v>
      </c>
      <c r="Q330" s="88">
        <f t="shared" si="69"/>
        <v>-34.831460674157306</v>
      </c>
      <c r="R330" s="55">
        <f t="shared" si="70"/>
        <v>-66.473988439306353</v>
      </c>
      <c r="S330" s="55">
        <v>-25</v>
      </c>
      <c r="BA330" s="55">
        <f t="shared" si="71"/>
        <v>-30.952380952380953</v>
      </c>
      <c r="BB330" s="55">
        <v>-30</v>
      </c>
    </row>
    <row r="331" spans="1:54" ht="15" thickBot="1" x14ac:dyDescent="0.35">
      <c r="A331" s="5" t="s">
        <v>10</v>
      </c>
      <c r="B331" s="13" t="s">
        <v>53</v>
      </c>
      <c r="C331" s="13">
        <v>-2.95</v>
      </c>
      <c r="D331" s="13">
        <v>-4.18</v>
      </c>
      <c r="E331" s="13">
        <v>-9.92</v>
      </c>
      <c r="F331" s="13">
        <v>-6.75</v>
      </c>
      <c r="G331" s="13">
        <v>-15.12</v>
      </c>
      <c r="H331" s="13">
        <v>-1.48</v>
      </c>
      <c r="I331" s="13">
        <v>-0.38</v>
      </c>
      <c r="J331" s="12">
        <v>-20.23</v>
      </c>
      <c r="K331" s="13">
        <v>-4.9800000000000004</v>
      </c>
      <c r="L331" s="11">
        <v>-0.25</v>
      </c>
      <c r="M331" s="13">
        <v>-5</v>
      </c>
      <c r="N331" s="13">
        <v>-9.4700000000000006</v>
      </c>
      <c r="O331" s="13">
        <v>-4.9400000000000004</v>
      </c>
      <c r="P331" s="55">
        <f t="shared" si="69"/>
        <v>-0.3058103975535168</v>
      </c>
      <c r="Q331" s="55">
        <f t="shared" si="69"/>
        <v>-5.8282208588957047</v>
      </c>
      <c r="R331" s="55">
        <f t="shared" si="70"/>
        <v>-62.238622386223867</v>
      </c>
      <c r="S331" s="55">
        <v>-25</v>
      </c>
      <c r="BA331" s="55">
        <f t="shared" si="71"/>
        <v>-23.441396508728179</v>
      </c>
      <c r="BB331" s="55">
        <v>-30</v>
      </c>
    </row>
    <row r="332" spans="1:54" ht="15" thickBot="1" x14ac:dyDescent="0.35">
      <c r="A332" s="14" t="s">
        <v>11</v>
      </c>
      <c r="B332" s="21" t="s">
        <v>54</v>
      </c>
      <c r="C332" s="13">
        <v>-3.04</v>
      </c>
      <c r="D332" s="13">
        <v>-2.74</v>
      </c>
      <c r="E332" s="13">
        <v>-13.35</v>
      </c>
      <c r="F332" s="13">
        <v>-4.68</v>
      </c>
      <c r="G332" s="13">
        <v>-4.8099999999999996</v>
      </c>
      <c r="H332" s="13">
        <v>-6.81</v>
      </c>
      <c r="I332" s="13">
        <v>-10.52</v>
      </c>
      <c r="J332" s="13">
        <v>-14.79</v>
      </c>
      <c r="K332" s="13">
        <v>0.21</v>
      </c>
      <c r="L332" s="13">
        <v>-4.83</v>
      </c>
      <c r="M332" s="13">
        <v>-0.22</v>
      </c>
      <c r="N332" s="12">
        <v>-14.83</v>
      </c>
      <c r="O332" s="11">
        <v>1.4</v>
      </c>
      <c r="P332" s="55">
        <f t="shared" si="69"/>
        <v>0.81453634085213023</v>
      </c>
      <c r="Q332" s="55">
        <f t="shared" si="69"/>
        <v>-4.9098819142324421</v>
      </c>
      <c r="R332" s="53">
        <f t="shared" si="70"/>
        <v>-58.491589799240373</v>
      </c>
      <c r="S332" s="53">
        <v>-25</v>
      </c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1"/>
      <c r="AE332" s="121"/>
      <c r="AF332" s="121"/>
      <c r="AG332" s="121"/>
      <c r="AH332" s="121"/>
      <c r="AI332" s="121"/>
      <c r="AJ332" s="121"/>
      <c r="AK332" s="121"/>
      <c r="AL332" s="121"/>
      <c r="AM332" s="121"/>
      <c r="AN332" s="121"/>
      <c r="AO332" s="121"/>
      <c r="AP332" s="121"/>
      <c r="AQ332" s="121"/>
      <c r="AR332" s="121"/>
      <c r="AS332" s="121"/>
      <c r="AT332" s="121"/>
      <c r="AU332" s="121"/>
      <c r="AV332" s="121"/>
      <c r="AW332" s="121"/>
      <c r="AX332" s="121"/>
      <c r="AY332" s="121"/>
      <c r="AZ332" s="121"/>
      <c r="BA332" s="53">
        <f t="shared" si="71"/>
        <v>-21.377183967112025</v>
      </c>
      <c r="BB332" s="53">
        <v>-30</v>
      </c>
    </row>
    <row r="333" spans="1:54" ht="15" thickBot="1" x14ac:dyDescent="0.35">
      <c r="A333" s="5" t="s">
        <v>12</v>
      </c>
      <c r="B333" s="13" t="s">
        <v>53</v>
      </c>
      <c r="C333" s="13">
        <v>-2.79</v>
      </c>
      <c r="D333" s="13">
        <v>-10.88</v>
      </c>
      <c r="E333" s="13">
        <v>-8.2899999999999991</v>
      </c>
      <c r="F333" s="13">
        <v>-9.0500000000000007</v>
      </c>
      <c r="G333" s="13">
        <v>-2.4900000000000002</v>
      </c>
      <c r="H333" s="13">
        <v>-8.7799999999999994</v>
      </c>
      <c r="I333" s="13">
        <v>-8.07</v>
      </c>
      <c r="J333" s="13">
        <v>-5.74</v>
      </c>
      <c r="K333" s="13">
        <v>9.68</v>
      </c>
      <c r="L333" s="12">
        <v>-13.4</v>
      </c>
      <c r="M333" s="13">
        <v>-4.53</v>
      </c>
      <c r="N333" s="13">
        <v>-11.46</v>
      </c>
      <c r="O333" s="11">
        <v>11.61</v>
      </c>
      <c r="P333" s="55">
        <f t="shared" si="69"/>
        <v>-1.2</v>
      </c>
      <c r="Q333" s="55">
        <f t="shared" si="69"/>
        <v>0.80971659919028338</v>
      </c>
      <c r="R333" s="55">
        <f t="shared" si="70"/>
        <v>-50.299401197604787</v>
      </c>
      <c r="S333" s="55">
        <v>-25</v>
      </c>
      <c r="BA333" s="55">
        <f t="shared" si="71"/>
        <v>-18.627450980392158</v>
      </c>
      <c r="BB333" s="55">
        <v>-30</v>
      </c>
    </row>
    <row r="334" spans="1:54" ht="15" thickBot="1" x14ac:dyDescent="0.35">
      <c r="A334" s="5" t="s">
        <v>13</v>
      </c>
      <c r="B334" s="13" t="s">
        <v>53</v>
      </c>
      <c r="C334" s="13">
        <v>-4.2699999999999996</v>
      </c>
      <c r="D334" s="13">
        <v>13.39</v>
      </c>
      <c r="E334" s="13">
        <v>-18.11</v>
      </c>
      <c r="F334" s="13">
        <v>-7.69</v>
      </c>
      <c r="G334" s="13">
        <v>4.17</v>
      </c>
      <c r="H334" s="13">
        <v>-8</v>
      </c>
      <c r="I334" s="13">
        <v>-10.87</v>
      </c>
      <c r="J334" s="13">
        <v>-8.5399999999999991</v>
      </c>
      <c r="K334" s="13">
        <v>5.33</v>
      </c>
      <c r="L334" s="13">
        <v>-22.78</v>
      </c>
      <c r="M334" s="13">
        <v>-18.03</v>
      </c>
      <c r="N334" s="11">
        <v>22</v>
      </c>
      <c r="O334" s="84">
        <v>-22.95</v>
      </c>
      <c r="P334" s="55">
        <f t="shared" si="69"/>
        <v>36.170212765957451</v>
      </c>
      <c r="Q334" s="88">
        <f t="shared" si="69"/>
        <v>-45.3125</v>
      </c>
      <c r="R334" s="55">
        <f t="shared" si="70"/>
        <v>-70.085470085470078</v>
      </c>
      <c r="S334" s="55">
        <v>-25</v>
      </c>
      <c r="BA334" s="55">
        <f t="shared" si="71"/>
        <v>-55.696202531645568</v>
      </c>
      <c r="BB334" s="55">
        <v>-30</v>
      </c>
    </row>
    <row r="335" spans="1:54" ht="15" thickBot="1" x14ac:dyDescent="0.35">
      <c r="A335" s="5" t="s">
        <v>14</v>
      </c>
      <c r="B335" s="13" t="s">
        <v>53</v>
      </c>
      <c r="C335" s="13">
        <v>-8.33</v>
      </c>
      <c r="D335" s="13">
        <v>-7.66</v>
      </c>
      <c r="E335" s="13">
        <v>-4.1500000000000004</v>
      </c>
      <c r="F335" s="13">
        <v>-18.920000000000002</v>
      </c>
      <c r="G335" s="13">
        <v>14</v>
      </c>
      <c r="H335" s="13">
        <v>-14.04</v>
      </c>
      <c r="I335" s="13">
        <v>-10.199999999999999</v>
      </c>
      <c r="J335" s="13">
        <v>-11.36</v>
      </c>
      <c r="K335" s="13">
        <v>-6.84</v>
      </c>
      <c r="L335" s="11">
        <v>18.350000000000001</v>
      </c>
      <c r="M335" s="12">
        <v>-23.26</v>
      </c>
      <c r="N335" s="13">
        <v>-13.13</v>
      </c>
      <c r="O335" s="13">
        <v>16.28</v>
      </c>
      <c r="P335" s="55">
        <f t="shared" si="69"/>
        <v>-7.0000000000000009</v>
      </c>
      <c r="Q335" s="55">
        <f t="shared" si="69"/>
        <v>7.5268817204301079</v>
      </c>
      <c r="R335" s="55">
        <f t="shared" si="70"/>
        <v>-56.140350877192979</v>
      </c>
      <c r="S335" s="55">
        <v>-25</v>
      </c>
      <c r="BA335" s="55">
        <f t="shared" si="71"/>
        <v>-8.2568807339449553</v>
      </c>
      <c r="BB335" s="55">
        <v>-30</v>
      </c>
    </row>
    <row r="336" spans="1:54" ht="15" thickBot="1" x14ac:dyDescent="0.35">
      <c r="A336" s="5" t="s">
        <v>15</v>
      </c>
      <c r="B336" s="13" t="s">
        <v>53</v>
      </c>
      <c r="C336" s="13">
        <v>5.34</v>
      </c>
      <c r="D336" s="12">
        <v>-24.42</v>
      </c>
      <c r="E336" s="11">
        <v>11.86</v>
      </c>
      <c r="F336" s="13">
        <v>-8.76</v>
      </c>
      <c r="G336" s="13">
        <v>-3.2</v>
      </c>
      <c r="H336" s="13">
        <v>-8.35</v>
      </c>
      <c r="I336" s="13">
        <v>-6.45</v>
      </c>
      <c r="J336" s="13">
        <v>0.2</v>
      </c>
      <c r="K336" s="13">
        <v>-8.91</v>
      </c>
      <c r="L336" s="13">
        <v>-5.56</v>
      </c>
      <c r="M336" s="13">
        <v>-9.41</v>
      </c>
      <c r="N336" s="13">
        <v>-4.9400000000000004</v>
      </c>
      <c r="O336" s="13">
        <v>1.37</v>
      </c>
      <c r="P336" s="55">
        <f t="shared" si="69"/>
        <v>-0.26954177897574128</v>
      </c>
      <c r="Q336" s="55">
        <f t="shared" si="69"/>
        <v>-6.2162162162162167</v>
      </c>
      <c r="R336" s="55">
        <f t="shared" si="70"/>
        <v>-52.530779753761969</v>
      </c>
      <c r="S336" s="55">
        <v>-25</v>
      </c>
      <c r="BA336" s="55">
        <f t="shared" si="71"/>
        <v>-22.888888888888889</v>
      </c>
      <c r="BB336" s="55">
        <v>-30</v>
      </c>
    </row>
    <row r="337" spans="1:54" ht="15" thickBot="1" x14ac:dyDescent="0.35">
      <c r="A337" s="14" t="s">
        <v>16</v>
      </c>
      <c r="B337" s="21" t="s">
        <v>54</v>
      </c>
      <c r="C337" s="21">
        <v>0.06</v>
      </c>
      <c r="D337" s="24">
        <v>-15.34</v>
      </c>
      <c r="E337" s="21">
        <v>0.15</v>
      </c>
      <c r="F337" s="21">
        <v>-10.16</v>
      </c>
      <c r="G337" s="21">
        <v>-0.25</v>
      </c>
      <c r="H337" s="21">
        <v>-9.26</v>
      </c>
      <c r="I337" s="21">
        <v>-7.81</v>
      </c>
      <c r="J337" s="21">
        <v>-3.79</v>
      </c>
      <c r="K337" s="21">
        <v>-2.1800000000000002</v>
      </c>
      <c r="L337" s="21">
        <v>-6.78</v>
      </c>
      <c r="M337" s="21">
        <v>-10.57</v>
      </c>
      <c r="N337" s="21">
        <v>-6.35</v>
      </c>
      <c r="O337" s="22">
        <v>4.21</v>
      </c>
      <c r="P337" s="53">
        <f t="shared" si="69"/>
        <v>0.78125</v>
      </c>
      <c r="Q337" s="53">
        <f t="shared" si="69"/>
        <v>-5.5555555555555554</v>
      </c>
      <c r="R337" s="53">
        <f t="shared" si="70"/>
        <v>-53.64616360177552</v>
      </c>
      <c r="S337" s="53">
        <v>-25</v>
      </c>
      <c r="T337" s="121"/>
      <c r="U337" s="121"/>
      <c r="V337" s="121"/>
      <c r="W337" s="121"/>
      <c r="X337" s="121"/>
      <c r="Y337" s="121"/>
      <c r="Z337" s="121"/>
      <c r="AA337" s="121"/>
      <c r="AB337" s="121"/>
      <c r="AC337" s="121"/>
      <c r="AD337" s="121"/>
      <c r="AE337" s="121"/>
      <c r="AF337" s="121"/>
      <c r="AG337" s="121"/>
      <c r="AH337" s="121"/>
      <c r="AI337" s="121"/>
      <c r="AJ337" s="121"/>
      <c r="AK337" s="121"/>
      <c r="AL337" s="121"/>
      <c r="AM337" s="121"/>
      <c r="AN337" s="121"/>
      <c r="AO337" s="121"/>
      <c r="AP337" s="121"/>
      <c r="AQ337" s="121"/>
      <c r="AR337" s="121"/>
      <c r="AS337" s="121"/>
      <c r="AT337" s="121"/>
      <c r="AU337" s="121"/>
      <c r="AV337" s="121"/>
      <c r="AW337" s="121"/>
      <c r="AX337" s="121"/>
      <c r="AY337" s="121"/>
      <c r="AZ337" s="121"/>
      <c r="BA337" s="53">
        <f t="shared" si="71"/>
        <v>-22.5635593220339</v>
      </c>
      <c r="BB337" s="53">
        <v>-30</v>
      </c>
    </row>
    <row r="338" spans="1:54" ht="15" thickBot="1" x14ac:dyDescent="0.35">
      <c r="A338" s="5" t="s">
        <v>17</v>
      </c>
      <c r="B338" s="13" t="s">
        <v>53</v>
      </c>
      <c r="C338" s="13">
        <v>10.119999999999999</v>
      </c>
      <c r="D338" s="13">
        <v>-16.760000000000002</v>
      </c>
      <c r="E338" s="13">
        <v>-8.44</v>
      </c>
      <c r="F338" s="13">
        <v>-4.96</v>
      </c>
      <c r="G338" s="11">
        <v>23.13</v>
      </c>
      <c r="H338" s="12">
        <v>-27.88</v>
      </c>
      <c r="I338" s="13">
        <v>-19.329999999999998</v>
      </c>
      <c r="J338" s="13">
        <v>-3.13</v>
      </c>
      <c r="K338" s="13">
        <v>-15.05</v>
      </c>
      <c r="L338" s="13">
        <v>5.0599999999999996</v>
      </c>
      <c r="M338" s="13">
        <v>10.84</v>
      </c>
      <c r="N338" s="13">
        <v>-23.91</v>
      </c>
      <c r="O338" s="55">
        <v>10</v>
      </c>
      <c r="P338" s="55">
        <f t="shared" si="69"/>
        <v>9.0909090909090917</v>
      </c>
      <c r="Q338" s="55">
        <f t="shared" si="69"/>
        <v>-9.5238095238095237</v>
      </c>
      <c r="R338" s="55">
        <f t="shared" si="70"/>
        <v>-54.761904761904766</v>
      </c>
      <c r="S338" s="55">
        <v>-25</v>
      </c>
      <c r="BA338" s="55">
        <f t="shared" si="71"/>
        <v>-3.79746835443038</v>
      </c>
      <c r="BB338" s="55">
        <v>-30</v>
      </c>
    </row>
    <row r="339" spans="1:54" ht="15" thickBot="1" x14ac:dyDescent="0.35">
      <c r="A339" s="5" t="s">
        <v>18</v>
      </c>
      <c r="B339" s="13" t="s">
        <v>53</v>
      </c>
      <c r="C339" s="13">
        <v>-18.920000000000002</v>
      </c>
      <c r="D339" s="11">
        <v>40</v>
      </c>
      <c r="E339" s="12">
        <v>-42.86</v>
      </c>
      <c r="F339" s="13">
        <v>20.83</v>
      </c>
      <c r="G339" s="13">
        <v>10.34</v>
      </c>
      <c r="H339" s="13">
        <v>-37.5</v>
      </c>
      <c r="I339" s="13">
        <v>35</v>
      </c>
      <c r="J339" s="13">
        <v>-22.22</v>
      </c>
      <c r="K339" s="13">
        <v>33.33</v>
      </c>
      <c r="L339" s="13">
        <v>-32.14</v>
      </c>
      <c r="M339" s="13">
        <v>0</v>
      </c>
      <c r="N339" s="13">
        <v>36.840000000000003</v>
      </c>
      <c r="O339" s="13">
        <v>3.85</v>
      </c>
      <c r="P339" s="55">
        <f t="shared" si="69"/>
        <v>-18.518518518518519</v>
      </c>
      <c r="Q339" s="55">
        <f t="shared" si="69"/>
        <v>-22.727272727272727</v>
      </c>
      <c r="R339" s="55">
        <f t="shared" si="70"/>
        <v>-54.054054054054056</v>
      </c>
      <c r="S339" s="55">
        <v>-25</v>
      </c>
      <c r="BA339" s="55">
        <f t="shared" si="71"/>
        <v>-39.285714285714285</v>
      </c>
      <c r="BB339" s="55">
        <v>-30</v>
      </c>
    </row>
    <row r="340" spans="1:54" ht="15" thickBot="1" x14ac:dyDescent="0.35">
      <c r="A340" s="5" t="s">
        <v>19</v>
      </c>
      <c r="B340" s="13" t="s">
        <v>53</v>
      </c>
      <c r="C340" s="13">
        <v>-4.4800000000000004</v>
      </c>
      <c r="D340" s="11">
        <v>13.78</v>
      </c>
      <c r="E340" s="13">
        <v>5.15</v>
      </c>
      <c r="F340" s="13">
        <v>-9.8000000000000007</v>
      </c>
      <c r="G340" s="13">
        <v>-11.96</v>
      </c>
      <c r="H340" s="13">
        <v>-1.23</v>
      </c>
      <c r="I340" s="13">
        <v>2.81</v>
      </c>
      <c r="J340" s="13">
        <v>-12.46</v>
      </c>
      <c r="K340" s="13">
        <v>-11.81</v>
      </c>
      <c r="L340" s="13">
        <v>-4.33</v>
      </c>
      <c r="M340" s="13">
        <v>-0.41</v>
      </c>
      <c r="N340" s="13">
        <v>12.81</v>
      </c>
      <c r="O340" s="12">
        <v>-14.65</v>
      </c>
      <c r="P340" s="55">
        <f t="shared" si="69"/>
        <v>0.85836909871244638</v>
      </c>
      <c r="Q340" s="55">
        <f t="shared" si="69"/>
        <v>-7.2340425531914887</v>
      </c>
      <c r="R340" s="55">
        <f t="shared" si="70"/>
        <v>-38.935574229691881</v>
      </c>
      <c r="S340" s="55">
        <v>-25</v>
      </c>
      <c r="BA340" s="55">
        <f t="shared" si="71"/>
        <v>-14.173228346456693</v>
      </c>
      <c r="BB340" s="55">
        <v>-30</v>
      </c>
    </row>
    <row r="341" spans="1:54" ht="15" thickBot="1" x14ac:dyDescent="0.35">
      <c r="A341" s="5" t="s">
        <v>20</v>
      </c>
      <c r="B341" s="13" t="s">
        <v>53</v>
      </c>
      <c r="C341" s="13">
        <v>-3.03</v>
      </c>
      <c r="D341" s="13">
        <v>-0.89</v>
      </c>
      <c r="E341" s="13">
        <v>2.48</v>
      </c>
      <c r="F341" s="13">
        <v>-5.93</v>
      </c>
      <c r="G341" s="13">
        <v>-4.4400000000000004</v>
      </c>
      <c r="H341" s="13">
        <v>-10.51</v>
      </c>
      <c r="I341" s="13">
        <v>-3.55</v>
      </c>
      <c r="J341" s="13">
        <v>-14.73</v>
      </c>
      <c r="K341" s="13">
        <v>-2.99</v>
      </c>
      <c r="L341" s="13">
        <v>-7.19</v>
      </c>
      <c r="M341" s="13">
        <v>-1.48</v>
      </c>
      <c r="N341" s="12">
        <v>-16.100000000000001</v>
      </c>
      <c r="O341" s="84">
        <v>3.13</v>
      </c>
      <c r="P341" s="55">
        <f t="shared" si="69"/>
        <v>0.4329004329004329</v>
      </c>
      <c r="Q341" s="93">
        <f t="shared" si="69"/>
        <v>9.4827586206896548</v>
      </c>
      <c r="R341" s="55">
        <f t="shared" si="70"/>
        <v>-45.021645021645021</v>
      </c>
      <c r="S341" s="55">
        <v>-25</v>
      </c>
      <c r="BA341" s="55">
        <f t="shared" si="71"/>
        <v>-13.013698630136986</v>
      </c>
      <c r="BB341" s="55">
        <v>-30</v>
      </c>
    </row>
    <row r="342" spans="1:54" ht="15" thickBot="1" x14ac:dyDescent="0.35">
      <c r="A342" s="5" t="s">
        <v>21</v>
      </c>
      <c r="B342" s="13" t="s">
        <v>53</v>
      </c>
      <c r="C342" s="13">
        <v>16.95</v>
      </c>
      <c r="D342" s="13">
        <v>-28.99</v>
      </c>
      <c r="E342" s="13">
        <v>-18.37</v>
      </c>
      <c r="F342" s="13">
        <v>42.5</v>
      </c>
      <c r="G342" s="13">
        <v>3.51</v>
      </c>
      <c r="H342" s="13">
        <v>-37.29</v>
      </c>
      <c r="I342" s="13">
        <v>-5.41</v>
      </c>
      <c r="J342" s="13">
        <v>31.43</v>
      </c>
      <c r="K342" s="13">
        <v>4.3499999999999996</v>
      </c>
      <c r="L342" s="13">
        <v>-22.92</v>
      </c>
      <c r="M342" s="13">
        <v>37.840000000000003</v>
      </c>
      <c r="N342" s="12">
        <v>-56.86</v>
      </c>
      <c r="O342" s="11">
        <v>86.36</v>
      </c>
      <c r="P342" s="55">
        <f t="shared" si="69"/>
        <v>4.8780487804878048</v>
      </c>
      <c r="Q342" s="55">
        <f t="shared" si="69"/>
        <v>-2.3255813953488373</v>
      </c>
      <c r="R342" s="55">
        <f t="shared" si="70"/>
        <v>-28.8135593220339</v>
      </c>
      <c r="S342" s="55">
        <v>-25</v>
      </c>
      <c r="BA342" s="55">
        <f t="shared" si="71"/>
        <v>-12.5</v>
      </c>
      <c r="BB342" s="55">
        <v>-30</v>
      </c>
    </row>
    <row r="343" spans="1:54" ht="15" thickBot="1" x14ac:dyDescent="0.35">
      <c r="A343" s="5" t="s">
        <v>22</v>
      </c>
      <c r="B343" s="13" t="s">
        <v>53</v>
      </c>
      <c r="C343" s="13">
        <v>-2.89</v>
      </c>
      <c r="D343" s="13">
        <v>-10.119999999999999</v>
      </c>
      <c r="E343" s="13">
        <v>5.3</v>
      </c>
      <c r="F343" s="13">
        <v>2.52</v>
      </c>
      <c r="G343" s="13">
        <v>13.5</v>
      </c>
      <c r="H343" s="12">
        <v>-30.81</v>
      </c>
      <c r="I343" s="13">
        <v>-6.25</v>
      </c>
      <c r="J343" s="13">
        <v>12.5</v>
      </c>
      <c r="K343" s="13">
        <v>2.2200000000000002</v>
      </c>
      <c r="L343" s="13">
        <v>-24.64</v>
      </c>
      <c r="M343" s="84">
        <v>18.27</v>
      </c>
      <c r="N343" s="13">
        <v>-20.329999999999998</v>
      </c>
      <c r="O343" s="13">
        <v>3.06</v>
      </c>
      <c r="P343" s="55">
        <f t="shared" si="69"/>
        <v>-6.9306930693069315</v>
      </c>
      <c r="Q343" s="93">
        <f t="shared" si="69"/>
        <v>24.468085106382979</v>
      </c>
      <c r="R343" s="55">
        <f t="shared" si="70"/>
        <v>-32.369942196531795</v>
      </c>
      <c r="S343" s="55">
        <v>-25</v>
      </c>
      <c r="BA343" s="55">
        <f t="shared" si="71"/>
        <v>-15.217391304347828</v>
      </c>
      <c r="BB343" s="55">
        <v>-30</v>
      </c>
    </row>
    <row r="344" spans="1:54" ht="15" thickBot="1" x14ac:dyDescent="0.35">
      <c r="A344" s="5" t="s">
        <v>23</v>
      </c>
      <c r="B344" s="13" t="s">
        <v>53</v>
      </c>
      <c r="C344" s="13">
        <v>7.12</v>
      </c>
      <c r="D344" s="13">
        <v>-10.49</v>
      </c>
      <c r="E344" s="13">
        <v>8.2899999999999991</v>
      </c>
      <c r="F344" s="13">
        <v>5.54</v>
      </c>
      <c r="G344" s="13">
        <v>-4.25</v>
      </c>
      <c r="H344" s="13">
        <v>-7.05</v>
      </c>
      <c r="I344" s="13">
        <v>2.25</v>
      </c>
      <c r="J344" s="13">
        <v>-10.71</v>
      </c>
      <c r="K344" s="13">
        <v>-14.15</v>
      </c>
      <c r="L344" s="13">
        <v>-2.87</v>
      </c>
      <c r="M344" s="13">
        <v>-15.5</v>
      </c>
      <c r="N344" s="11">
        <v>10.92</v>
      </c>
      <c r="O344" s="12">
        <v>-17.72</v>
      </c>
      <c r="P344" s="55">
        <f t="shared" si="69"/>
        <v>7.6555023923444976</v>
      </c>
      <c r="Q344" s="55">
        <f t="shared" si="69"/>
        <v>-14.666666666666666</v>
      </c>
      <c r="R344" s="55">
        <f t="shared" si="70"/>
        <v>-47.397260273972606</v>
      </c>
      <c r="S344" s="55">
        <v>-25</v>
      </c>
      <c r="BA344" s="55">
        <f t="shared" si="71"/>
        <v>-31.182795698924732</v>
      </c>
      <c r="BB344" s="55">
        <v>-30</v>
      </c>
    </row>
    <row r="345" spans="1:54" ht="15" thickBot="1" x14ac:dyDescent="0.35">
      <c r="A345" s="5" t="s">
        <v>24</v>
      </c>
      <c r="B345" s="13" t="s">
        <v>53</v>
      </c>
      <c r="C345" s="13">
        <v>-7.55</v>
      </c>
      <c r="D345" s="13">
        <v>-11.73</v>
      </c>
      <c r="E345" s="13">
        <v>-4.05</v>
      </c>
      <c r="F345" s="13">
        <v>0</v>
      </c>
      <c r="G345" s="13">
        <v>8.43</v>
      </c>
      <c r="H345" s="13">
        <v>-16.670000000000002</v>
      </c>
      <c r="I345" s="13">
        <v>-16.670000000000002</v>
      </c>
      <c r="J345" s="13">
        <v>-3.2</v>
      </c>
      <c r="K345" s="13">
        <v>-12.4</v>
      </c>
      <c r="L345" s="13">
        <v>-5.66</v>
      </c>
      <c r="M345" s="13">
        <v>-5</v>
      </c>
      <c r="N345" s="11">
        <v>29.47</v>
      </c>
      <c r="O345" s="12">
        <v>-20.329999999999998</v>
      </c>
      <c r="P345" s="55">
        <f t="shared" si="69"/>
        <v>12.244897959183673</v>
      </c>
      <c r="Q345" s="55">
        <f t="shared" si="69"/>
        <v>-3.6363636363636362</v>
      </c>
      <c r="R345" s="55">
        <f t="shared" si="70"/>
        <v>-50</v>
      </c>
      <c r="S345" s="55">
        <v>-25</v>
      </c>
      <c r="BA345" s="55">
        <f t="shared" si="71"/>
        <v>0</v>
      </c>
      <c r="BB345" s="55">
        <v>-30</v>
      </c>
    </row>
    <row r="346" spans="1:54" ht="23.4" thickBot="1" x14ac:dyDescent="0.35">
      <c r="A346" s="17" t="s">
        <v>25</v>
      </c>
      <c r="B346" s="21" t="s">
        <v>54</v>
      </c>
      <c r="C346" s="21">
        <v>-0.27</v>
      </c>
      <c r="D346" s="21">
        <v>-4.21</v>
      </c>
      <c r="E346" s="95">
        <v>1.2</v>
      </c>
      <c r="F346" s="21">
        <v>-1.52</v>
      </c>
      <c r="G346" s="21">
        <v>-0.46</v>
      </c>
      <c r="H346" s="24">
        <v>-13.87</v>
      </c>
      <c r="I346" s="21">
        <v>-3.14</v>
      </c>
      <c r="J346" s="21">
        <v>-8.2100000000000009</v>
      </c>
      <c r="K346" s="21">
        <v>-7.97</v>
      </c>
      <c r="L346" s="21">
        <v>-7.84</v>
      </c>
      <c r="M346" s="21">
        <v>-0.89</v>
      </c>
      <c r="N346" s="21">
        <v>-2.5</v>
      </c>
      <c r="O346" s="21">
        <v>-6.7</v>
      </c>
      <c r="P346" s="53">
        <f t="shared" si="69"/>
        <v>2.7531956735496559</v>
      </c>
      <c r="Q346" s="53">
        <f t="shared" si="69"/>
        <v>-2.200956937799043</v>
      </c>
      <c r="R346" s="53">
        <f t="shared" si="70"/>
        <v>-44.244408074195306</v>
      </c>
      <c r="S346" s="53">
        <v>-25</v>
      </c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D346" s="121"/>
      <c r="AE346" s="121"/>
      <c r="AF346" s="121"/>
      <c r="AG346" s="121"/>
      <c r="AH346" s="121"/>
      <c r="AI346" s="121"/>
      <c r="AJ346" s="121"/>
      <c r="AK346" s="121"/>
      <c r="AL346" s="121"/>
      <c r="AM346" s="121"/>
      <c r="AN346" s="121"/>
      <c r="AO346" s="121"/>
      <c r="AP346" s="121"/>
      <c r="AQ346" s="121"/>
      <c r="AR346" s="121"/>
      <c r="AS346" s="121"/>
      <c r="AT346" s="121"/>
      <c r="AU346" s="121"/>
      <c r="AV346" s="121"/>
      <c r="AW346" s="121"/>
      <c r="AX346" s="121"/>
      <c r="AY346" s="121"/>
      <c r="AZ346" s="121"/>
      <c r="BA346" s="91">
        <f t="shared" si="71"/>
        <v>-16.503267973856207</v>
      </c>
      <c r="BB346" s="91">
        <v>-30</v>
      </c>
    </row>
    <row r="347" spans="1:54" ht="15" thickBot="1" x14ac:dyDescent="0.35">
      <c r="A347" s="19" t="s">
        <v>26</v>
      </c>
      <c r="B347" s="21" t="s">
        <v>54</v>
      </c>
      <c r="C347" s="21">
        <v>-1.63</v>
      </c>
      <c r="D347" s="21">
        <v>-5.97</v>
      </c>
      <c r="E347" s="21">
        <v>-6.72</v>
      </c>
      <c r="F347" s="21">
        <v>-4.97</v>
      </c>
      <c r="G347" s="21">
        <v>-2.56</v>
      </c>
      <c r="H347" s="21">
        <v>-9.49</v>
      </c>
      <c r="I347" s="21">
        <v>-7.8</v>
      </c>
      <c r="J347" s="24">
        <v>-10.44</v>
      </c>
      <c r="K347" s="21">
        <v>-2.9</v>
      </c>
      <c r="L347" s="21">
        <v>-6.17</v>
      </c>
      <c r="M347" s="21">
        <v>-2.77</v>
      </c>
      <c r="N347" s="21">
        <v>-9.3800000000000008</v>
      </c>
      <c r="O347" s="22">
        <v>-0.59</v>
      </c>
      <c r="P347" s="53">
        <f t="shared" si="69"/>
        <v>1.3901212658976634</v>
      </c>
      <c r="Q347" s="53">
        <f t="shared" si="69"/>
        <v>-4.229871645274212</v>
      </c>
      <c r="R347" s="53">
        <f t="shared" si="70"/>
        <v>-53.734498308906431</v>
      </c>
      <c r="S347" s="53">
        <v>-25</v>
      </c>
      <c r="T347" s="121"/>
      <c r="U347" s="121"/>
      <c r="V347" s="121"/>
      <c r="W347" s="121"/>
      <c r="X347" s="121"/>
      <c r="Y347" s="121"/>
      <c r="Z347" s="121"/>
      <c r="AA347" s="121"/>
      <c r="AB347" s="121"/>
      <c r="AC347" s="121"/>
      <c r="AD347" s="121"/>
      <c r="AE347" s="121"/>
      <c r="AF347" s="121"/>
      <c r="AG347" s="121"/>
      <c r="AH347" s="121"/>
      <c r="AI347" s="121"/>
      <c r="AJ347" s="121"/>
      <c r="AK347" s="121"/>
      <c r="AL347" s="121"/>
      <c r="AM347" s="121"/>
      <c r="AN347" s="121"/>
      <c r="AO347" s="121"/>
      <c r="AP347" s="121"/>
      <c r="AQ347" s="121"/>
      <c r="AR347" s="121"/>
      <c r="AS347" s="121"/>
      <c r="AT347" s="121"/>
      <c r="AU347" s="121"/>
      <c r="AV347" s="121"/>
      <c r="AW347" s="121"/>
      <c r="AX347" s="121"/>
      <c r="AY347" s="121"/>
      <c r="AZ347" s="121"/>
      <c r="BA347" s="54">
        <f t="shared" si="71"/>
        <v>-20.199319397180361</v>
      </c>
      <c r="BB347" s="54">
        <v>-30</v>
      </c>
    </row>
    <row r="348" spans="1:54" x14ac:dyDescent="0.3">
      <c r="A348" s="180" t="s">
        <v>121</v>
      </c>
      <c r="B348" s="180"/>
      <c r="C348" s="180"/>
      <c r="D348" s="180"/>
      <c r="E348" s="180"/>
      <c r="F348" s="180"/>
      <c r="G348" s="180"/>
      <c r="H348" s="180"/>
      <c r="I348" s="180"/>
      <c r="J348" s="180"/>
      <c r="K348" s="180"/>
      <c r="L348" s="180"/>
      <c r="M348" s="180"/>
      <c r="N348" s="180"/>
      <c r="O348" s="180"/>
      <c r="P348" s="180"/>
      <c r="Q348" s="180"/>
      <c r="R348" s="180"/>
    </row>
    <row r="349" spans="1:54" x14ac:dyDescent="0.3">
      <c r="A349" s="181" t="s">
        <v>46</v>
      </c>
      <c r="B349" s="181"/>
      <c r="C349" s="181"/>
      <c r="D349" s="181"/>
      <c r="E349" s="181"/>
      <c r="F349" s="181"/>
      <c r="G349" s="181"/>
      <c r="H349" s="181"/>
      <c r="I349" s="181"/>
      <c r="J349" s="181"/>
      <c r="K349" s="181"/>
      <c r="L349" s="181"/>
      <c r="M349" s="181"/>
      <c r="N349" s="181"/>
      <c r="O349" s="181"/>
      <c r="P349" s="45"/>
      <c r="Q349" s="42"/>
      <c r="R349" s="42"/>
    </row>
    <row r="350" spans="1:54" ht="15.6" x14ac:dyDescent="0.3">
      <c r="A350" s="1"/>
    </row>
    <row r="351" spans="1:54" ht="15.6" x14ac:dyDescent="0.3">
      <c r="A351" s="182" t="s">
        <v>62</v>
      </c>
      <c r="B351" s="182"/>
      <c r="C351" s="182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</row>
    <row r="352" spans="1:54" ht="15.6" x14ac:dyDescent="0.3">
      <c r="A352" s="2"/>
    </row>
    <row r="353" spans="1:53" ht="16.2" thickBot="1" x14ac:dyDescent="0.35">
      <c r="A353" s="44" t="s">
        <v>48</v>
      </c>
      <c r="T353" s="171" t="s">
        <v>80</v>
      </c>
      <c r="U353" s="172"/>
      <c r="V353" s="172"/>
      <c r="W353" s="172"/>
      <c r="X353" s="172"/>
      <c r="Y353" s="172"/>
      <c r="Z353" s="171" t="s">
        <v>73</v>
      </c>
      <c r="AA353" s="172"/>
      <c r="AB353" s="172"/>
      <c r="AC353" s="172"/>
      <c r="AD353" s="172"/>
      <c r="AE353" s="172"/>
      <c r="AF353" s="59"/>
    </row>
    <row r="354" spans="1:53" ht="19.2" thickBot="1" x14ac:dyDescent="0.35">
      <c r="A354" s="3" t="s">
        <v>1</v>
      </c>
      <c r="B354" s="4">
        <v>2001</v>
      </c>
      <c r="C354" s="4">
        <v>2002</v>
      </c>
      <c r="D354" s="4">
        <v>2003</v>
      </c>
      <c r="E354" s="4">
        <v>2004</v>
      </c>
      <c r="F354" s="4">
        <v>2005</v>
      </c>
      <c r="G354" s="4">
        <v>2006</v>
      </c>
      <c r="H354" s="4">
        <v>2007</v>
      </c>
      <c r="I354" s="4">
        <v>2008</v>
      </c>
      <c r="J354" s="4">
        <v>2009</v>
      </c>
      <c r="K354" s="4">
        <v>2010</v>
      </c>
      <c r="L354" s="4">
        <v>2011</v>
      </c>
      <c r="M354" s="4">
        <v>2012</v>
      </c>
      <c r="N354" s="4">
        <v>2013</v>
      </c>
      <c r="O354" s="4">
        <v>2014</v>
      </c>
      <c r="P354" s="4">
        <v>2015</v>
      </c>
      <c r="Q354" s="4">
        <v>2016</v>
      </c>
      <c r="R354" s="4" t="s">
        <v>93</v>
      </c>
      <c r="T354" s="173" t="s">
        <v>65</v>
      </c>
      <c r="U354" s="174"/>
      <c r="V354" s="60" t="s">
        <v>66</v>
      </c>
      <c r="W354" s="61" t="s">
        <v>67</v>
      </c>
      <c r="X354" s="61" t="s">
        <v>68</v>
      </c>
      <c r="Y354" s="62" t="s">
        <v>69</v>
      </c>
      <c r="Z354" s="173" t="s">
        <v>65</v>
      </c>
      <c r="AA354" s="174"/>
      <c r="AB354" s="60" t="s">
        <v>66</v>
      </c>
      <c r="AC354" s="61" t="s">
        <v>67</v>
      </c>
      <c r="AD354" s="61" t="s">
        <v>68</v>
      </c>
      <c r="AE354" s="62" t="s">
        <v>69</v>
      </c>
      <c r="AF354" s="59"/>
    </row>
    <row r="355" spans="1:53" ht="17.399999999999999" thickBot="1" x14ac:dyDescent="0.35">
      <c r="A355" s="5" t="s">
        <v>3</v>
      </c>
      <c r="B355" s="6">
        <v>25072</v>
      </c>
      <c r="C355" s="7">
        <v>26420</v>
      </c>
      <c r="D355" s="6">
        <v>23223</v>
      </c>
      <c r="E355" s="6">
        <v>22647</v>
      </c>
      <c r="F355" s="6">
        <v>21942</v>
      </c>
      <c r="G355" s="6">
        <v>22047</v>
      </c>
      <c r="H355" s="6">
        <v>21363</v>
      </c>
      <c r="I355" s="6">
        <v>19229</v>
      </c>
      <c r="J355" s="6">
        <v>19985</v>
      </c>
      <c r="K355" s="6">
        <v>19965</v>
      </c>
      <c r="L355" s="6">
        <v>19332</v>
      </c>
      <c r="M355" s="6">
        <v>17587</v>
      </c>
      <c r="N355" s="83">
        <v>16374</v>
      </c>
      <c r="O355" s="6">
        <v>16463</v>
      </c>
      <c r="P355" s="83">
        <v>16278</v>
      </c>
      <c r="Q355" s="85">
        <f>'ISTAT 16 senza IncMort'!Q30</f>
        <v>15792</v>
      </c>
      <c r="R355" s="83">
        <f>SUM(B355:Q355)</f>
        <v>323719</v>
      </c>
      <c r="T355" s="175" t="s">
        <v>70</v>
      </c>
      <c r="U355" s="63" t="s">
        <v>3</v>
      </c>
      <c r="V355" s="80">
        <v>16278</v>
      </c>
      <c r="W355" s="74">
        <v>6.5924185971164748</v>
      </c>
      <c r="X355" s="74">
        <v>6.5924185971164748</v>
      </c>
      <c r="Y355" s="75">
        <v>6.5924185971164748</v>
      </c>
      <c r="Z355" s="175" t="s">
        <v>70</v>
      </c>
      <c r="AA355" s="63" t="s">
        <v>11</v>
      </c>
      <c r="AB355" s="69">
        <v>124221</v>
      </c>
      <c r="AC355" s="74">
        <v>50.308196986878343</v>
      </c>
      <c r="AD355" s="74">
        <v>50.308196986878343</v>
      </c>
      <c r="AE355" s="75">
        <v>50.308196986878343</v>
      </c>
      <c r="AF355" s="59"/>
    </row>
    <row r="356" spans="1:53" ht="25.8" thickBot="1" x14ac:dyDescent="0.35">
      <c r="A356" s="5" t="s">
        <v>4</v>
      </c>
      <c r="B356" s="10">
        <v>618</v>
      </c>
      <c r="C356" s="11">
        <v>668</v>
      </c>
      <c r="D356" s="10">
        <v>557</v>
      </c>
      <c r="E356" s="10">
        <v>560</v>
      </c>
      <c r="F356" s="10">
        <v>527</v>
      </c>
      <c r="G356" s="10">
        <v>561</v>
      </c>
      <c r="H356" s="10">
        <v>495</v>
      </c>
      <c r="I356" s="10">
        <v>403</v>
      </c>
      <c r="J356" s="10">
        <v>502</v>
      </c>
      <c r="K356" s="10">
        <v>498</v>
      </c>
      <c r="L356" s="84">
        <v>398</v>
      </c>
      <c r="M356" s="10">
        <v>402</v>
      </c>
      <c r="N356" s="10">
        <v>448</v>
      </c>
      <c r="O356" s="10">
        <v>411</v>
      </c>
      <c r="P356" s="10">
        <v>408</v>
      </c>
      <c r="Q356" s="127">
        <f>'ISTAT 16 senza IncMort'!Q31</f>
        <v>386</v>
      </c>
      <c r="R356" s="104">
        <f t="shared" ref="R356:R378" si="72">SUM(B356:Q356)</f>
        <v>7842</v>
      </c>
      <c r="T356" s="176"/>
      <c r="U356" s="65" t="s">
        <v>71</v>
      </c>
      <c r="V356" s="81">
        <v>408</v>
      </c>
      <c r="W356" s="76">
        <v>0.16523570387169934</v>
      </c>
      <c r="X356" s="76">
        <v>0.16523570387169934</v>
      </c>
      <c r="Y356" s="77">
        <v>6.7576543009881744</v>
      </c>
      <c r="Z356" s="176"/>
      <c r="AA356" s="65" t="s">
        <v>16</v>
      </c>
      <c r="AB356" s="70">
        <v>59998</v>
      </c>
      <c r="AC356" s="76">
        <v>24.298558237485825</v>
      </c>
      <c r="AD356" s="76">
        <v>24.298558237485825</v>
      </c>
      <c r="AE356" s="77">
        <v>74.606755224364164</v>
      </c>
      <c r="AF356" s="59"/>
    </row>
    <row r="357" spans="1:53" ht="25.8" thickBot="1" x14ac:dyDescent="0.35">
      <c r="A357" s="5" t="s">
        <v>5</v>
      </c>
      <c r="B357" s="6">
        <v>75851</v>
      </c>
      <c r="C357" s="7">
        <v>75993</v>
      </c>
      <c r="D357" s="6">
        <v>70274</v>
      </c>
      <c r="E357" s="6">
        <v>65768</v>
      </c>
      <c r="F357" s="6">
        <v>59636</v>
      </c>
      <c r="G357" s="6">
        <v>58484</v>
      </c>
      <c r="H357" s="6">
        <v>60546</v>
      </c>
      <c r="I357" s="6">
        <v>56953</v>
      </c>
      <c r="J357" s="6">
        <v>54597</v>
      </c>
      <c r="K357" s="6">
        <v>53806</v>
      </c>
      <c r="L357" s="6">
        <v>50838</v>
      </c>
      <c r="M357" s="6">
        <v>49080</v>
      </c>
      <c r="N357" s="6">
        <v>46962</v>
      </c>
      <c r="O357" s="9">
        <v>45755</v>
      </c>
      <c r="P357" s="9">
        <v>45203</v>
      </c>
      <c r="Q357" s="83">
        <f>'ISTAT 16 senza IncMort'!Q32</f>
        <v>45435</v>
      </c>
      <c r="R357" s="83">
        <f t="shared" si="72"/>
        <v>915181</v>
      </c>
      <c r="T357" s="176"/>
      <c r="U357" s="65" t="s">
        <v>5</v>
      </c>
      <c r="V357" s="81">
        <v>45203</v>
      </c>
      <c r="W357" s="76">
        <v>18.306739024785355</v>
      </c>
      <c r="X357" s="76">
        <v>18.306739024785355</v>
      </c>
      <c r="Y357" s="77">
        <v>25.06439332577353</v>
      </c>
      <c r="Z357" s="176"/>
      <c r="AA357" s="65" t="s">
        <v>74</v>
      </c>
      <c r="AB357" s="70">
        <v>62701</v>
      </c>
      <c r="AC357" s="76">
        <v>25.393244775635832</v>
      </c>
      <c r="AD357" s="76">
        <v>25.393244775635832</v>
      </c>
      <c r="AE357" s="77">
        <v>100</v>
      </c>
      <c r="AF357" s="59"/>
    </row>
    <row r="358" spans="1:53" ht="17.399999999999999" thickBot="1" x14ac:dyDescent="0.35">
      <c r="A358" s="5" t="s">
        <v>6</v>
      </c>
      <c r="B358" s="7">
        <v>5766</v>
      </c>
      <c r="C358" s="6">
        <v>5361</v>
      </c>
      <c r="D358" s="6">
        <v>4706</v>
      </c>
      <c r="E358" s="6">
        <v>4505</v>
      </c>
      <c r="F358" s="6">
        <v>4618</v>
      </c>
      <c r="G358" s="6">
        <v>4456</v>
      </c>
      <c r="H358" s="6">
        <v>4172</v>
      </c>
      <c r="I358" s="6">
        <v>4027</v>
      </c>
      <c r="J358" s="6">
        <v>3694</v>
      </c>
      <c r="K358" s="9">
        <v>3578</v>
      </c>
      <c r="L358" s="6">
        <v>3925</v>
      </c>
      <c r="M358" s="6">
        <v>4314</v>
      </c>
      <c r="N358" s="6">
        <v>4180</v>
      </c>
      <c r="O358" s="6">
        <v>3963</v>
      </c>
      <c r="P358" s="6">
        <v>4028</v>
      </c>
      <c r="Q358" s="83">
        <f>'ISTAT 16 senza IncMort'!Q33</f>
        <v>4212</v>
      </c>
      <c r="R358" s="83">
        <f t="shared" si="72"/>
        <v>69505</v>
      </c>
      <c r="T358" s="176"/>
      <c r="U358" s="65" t="s">
        <v>6</v>
      </c>
      <c r="V358" s="81">
        <v>4028</v>
      </c>
      <c r="W358" s="76">
        <v>1.6312975862627572</v>
      </c>
      <c r="X358" s="76">
        <v>1.6312975862627572</v>
      </c>
      <c r="Y358" s="77">
        <v>26.695690912036287</v>
      </c>
      <c r="Z358" s="177"/>
      <c r="AA358" s="67" t="s">
        <v>26</v>
      </c>
      <c r="AB358" s="71">
        <v>246920</v>
      </c>
      <c r="AC358" s="78">
        <v>100</v>
      </c>
      <c r="AD358" s="78">
        <v>100</v>
      </c>
      <c r="AE358" s="79"/>
      <c r="AF358" s="59"/>
    </row>
    <row r="359" spans="1:53" ht="15" thickBot="1" x14ac:dyDescent="0.35">
      <c r="A359" s="5" t="s">
        <v>7</v>
      </c>
      <c r="B359" s="7">
        <v>30535</v>
      </c>
      <c r="C359" s="6">
        <v>29229</v>
      </c>
      <c r="D359" s="6">
        <v>26938</v>
      </c>
      <c r="E359" s="6">
        <v>26309</v>
      </c>
      <c r="F359" s="6">
        <v>25348</v>
      </c>
      <c r="G359" s="6">
        <v>26611</v>
      </c>
      <c r="H359" s="6">
        <v>25327</v>
      </c>
      <c r="I359" s="6">
        <v>22970</v>
      </c>
      <c r="J359" s="6">
        <v>21683</v>
      </c>
      <c r="K359" s="6">
        <v>21860</v>
      </c>
      <c r="L359" s="6">
        <v>21517</v>
      </c>
      <c r="M359" s="6">
        <v>19994</v>
      </c>
      <c r="N359" s="6">
        <v>18981</v>
      </c>
      <c r="O359" s="83">
        <v>19512</v>
      </c>
      <c r="P359" s="83">
        <v>19156</v>
      </c>
      <c r="Q359" s="9">
        <f>'ISTAT 16 senza IncMort'!Q36</f>
        <v>19142</v>
      </c>
      <c r="R359" s="83">
        <f t="shared" si="72"/>
        <v>375112</v>
      </c>
      <c r="T359" s="176"/>
      <c r="U359" s="65" t="s">
        <v>7</v>
      </c>
      <c r="V359" s="81">
        <v>19156</v>
      </c>
      <c r="W359" s="76">
        <v>7.7579782925643936</v>
      </c>
      <c r="X359" s="76">
        <v>7.7579782925643936</v>
      </c>
      <c r="Y359" s="77">
        <v>34.453669204600679</v>
      </c>
      <c r="Z359" s="59"/>
    </row>
    <row r="360" spans="1:53" ht="17.399999999999999" thickBot="1" x14ac:dyDescent="0.35">
      <c r="A360" s="5" t="s">
        <v>8</v>
      </c>
      <c r="B360" s="7">
        <v>8087</v>
      </c>
      <c r="C360" s="6">
        <v>7915</v>
      </c>
      <c r="D360" s="6">
        <v>7427</v>
      </c>
      <c r="E360" s="6">
        <v>7050</v>
      </c>
      <c r="F360" s="6">
        <v>6661</v>
      </c>
      <c r="G360" s="6">
        <v>6628</v>
      </c>
      <c r="H360" s="6">
        <v>6737</v>
      </c>
      <c r="I360" s="6">
        <v>6459</v>
      </c>
      <c r="J360" s="6">
        <v>6016</v>
      </c>
      <c r="K360" s="6">
        <v>5137</v>
      </c>
      <c r="L360" s="6">
        <v>4697</v>
      </c>
      <c r="M360" s="6">
        <v>4679</v>
      </c>
      <c r="N360" s="6">
        <v>4590</v>
      </c>
      <c r="O360" s="9">
        <v>4384</v>
      </c>
      <c r="P360" s="83">
        <v>4727</v>
      </c>
      <c r="Q360" s="83">
        <f>'ISTAT 16 senza IncMort'!Q37</f>
        <v>4630</v>
      </c>
      <c r="R360" s="83">
        <f t="shared" si="72"/>
        <v>95824</v>
      </c>
      <c r="T360" s="176"/>
      <c r="U360" s="65" t="s">
        <v>8</v>
      </c>
      <c r="V360" s="81">
        <v>4727</v>
      </c>
      <c r="W360" s="76">
        <v>1.9143852259841243</v>
      </c>
      <c r="X360" s="76">
        <v>1.9143852259841243</v>
      </c>
      <c r="Y360" s="77">
        <v>36.368054430584806</v>
      </c>
      <c r="Z360" s="59"/>
    </row>
    <row r="361" spans="1:53" ht="15" thickBot="1" x14ac:dyDescent="0.35">
      <c r="A361" s="5" t="s">
        <v>9</v>
      </c>
      <c r="B361" s="6">
        <v>13878</v>
      </c>
      <c r="C361" s="7">
        <v>14107</v>
      </c>
      <c r="D361" s="6">
        <v>13056</v>
      </c>
      <c r="E361" s="6">
        <v>12609</v>
      </c>
      <c r="F361" s="6">
        <v>12981</v>
      </c>
      <c r="G361" s="6">
        <v>13166</v>
      </c>
      <c r="H361" s="6">
        <v>12902</v>
      </c>
      <c r="I361" s="6">
        <v>12058</v>
      </c>
      <c r="J361" s="6">
        <v>12393</v>
      </c>
      <c r="K361" s="6">
        <v>12360</v>
      </c>
      <c r="L361" s="6">
        <v>11785</v>
      </c>
      <c r="M361" s="6">
        <v>11260</v>
      </c>
      <c r="N361" s="6">
        <v>11075</v>
      </c>
      <c r="O361" s="83">
        <v>10637</v>
      </c>
      <c r="P361" s="83">
        <v>10633</v>
      </c>
      <c r="Q361" s="9">
        <f>'ISTAT 16 senza IncMort'!Q38</f>
        <v>10375</v>
      </c>
      <c r="R361" s="83">
        <f t="shared" si="72"/>
        <v>195275</v>
      </c>
      <c r="T361" s="176"/>
      <c r="U361" s="65" t="s">
        <v>9</v>
      </c>
      <c r="V361" s="81">
        <v>10633</v>
      </c>
      <c r="W361" s="76">
        <v>4.3062530374210271</v>
      </c>
      <c r="X361" s="76">
        <v>4.3062530374210271</v>
      </c>
      <c r="Y361" s="77">
        <v>40.674307468005829</v>
      </c>
      <c r="Z361" s="59"/>
    </row>
    <row r="362" spans="1:53" ht="17.399999999999999" thickBot="1" x14ac:dyDescent="0.35">
      <c r="A362" s="5" t="s">
        <v>10</v>
      </c>
      <c r="B362" s="7">
        <v>38255</v>
      </c>
      <c r="C362" s="6">
        <v>37960</v>
      </c>
      <c r="D362" s="6">
        <v>36552</v>
      </c>
      <c r="E362" s="6">
        <v>35773</v>
      </c>
      <c r="F362" s="6">
        <v>33322</v>
      </c>
      <c r="G362" s="6">
        <v>33235</v>
      </c>
      <c r="H362" s="6">
        <v>31815</v>
      </c>
      <c r="I362" s="6">
        <v>29746</v>
      </c>
      <c r="J362" s="6">
        <v>28035</v>
      </c>
      <c r="K362" s="6">
        <v>28001</v>
      </c>
      <c r="L362" s="6">
        <v>27989</v>
      </c>
      <c r="M362" s="6">
        <v>24906</v>
      </c>
      <c r="N362" s="6">
        <v>24915</v>
      </c>
      <c r="O362" s="83">
        <v>23905</v>
      </c>
      <c r="P362" s="83">
        <v>23788</v>
      </c>
      <c r="Q362" s="9">
        <f>'ISTAT 16 senza IncMort'!Q39</f>
        <v>23594</v>
      </c>
      <c r="R362" s="83">
        <f t="shared" si="72"/>
        <v>481791</v>
      </c>
      <c r="T362" s="176"/>
      <c r="U362" s="65" t="s">
        <v>10</v>
      </c>
      <c r="V362" s="81">
        <v>23788</v>
      </c>
      <c r="W362" s="76">
        <v>9.6338895188725093</v>
      </c>
      <c r="X362" s="76">
        <v>9.6338895188725093</v>
      </c>
      <c r="Y362" s="77">
        <v>50.308196986878343</v>
      </c>
      <c r="Z362" s="59"/>
    </row>
    <row r="363" spans="1:53" ht="15" thickBot="1" x14ac:dyDescent="0.35">
      <c r="A363" s="14" t="s">
        <v>11</v>
      </c>
      <c r="B363" s="34">
        <v>198062</v>
      </c>
      <c r="C363" s="15">
        <v>197653</v>
      </c>
      <c r="D363" s="15">
        <v>182733</v>
      </c>
      <c r="E363" s="15">
        <v>175221</v>
      </c>
      <c r="F363" s="15">
        <v>165035</v>
      </c>
      <c r="G363" s="15">
        <v>165188</v>
      </c>
      <c r="H363" s="15">
        <v>163357</v>
      </c>
      <c r="I363" s="15">
        <v>151845</v>
      </c>
      <c r="J363" s="15">
        <v>146905</v>
      </c>
      <c r="K363" s="15">
        <v>145205</v>
      </c>
      <c r="L363" s="15">
        <v>140481</v>
      </c>
      <c r="M363" s="15">
        <v>132222</v>
      </c>
      <c r="N363" s="15">
        <v>127525</v>
      </c>
      <c r="O363" s="86">
        <v>125030</v>
      </c>
      <c r="P363" s="86">
        <v>124221</v>
      </c>
      <c r="Q363" s="18">
        <f>SUM(Q355:Q362)</f>
        <v>123566</v>
      </c>
      <c r="R363" s="86">
        <f t="shared" si="72"/>
        <v>2464249</v>
      </c>
      <c r="T363" s="176"/>
      <c r="U363" s="65" t="s">
        <v>12</v>
      </c>
      <c r="V363" s="81">
        <v>20957</v>
      </c>
      <c r="W363" s="76">
        <v>8.4873643285274589</v>
      </c>
      <c r="X363" s="76">
        <v>8.4873643285274589</v>
      </c>
      <c r="Y363" s="77">
        <v>58.795561315405799</v>
      </c>
      <c r="Z363" s="59"/>
      <c r="BA363" s="128">
        <f>SUM(R355:R362)</f>
        <v>2464249</v>
      </c>
    </row>
    <row r="364" spans="1:53" ht="15" thickBot="1" x14ac:dyDescent="0.35">
      <c r="A364" s="5" t="s">
        <v>12</v>
      </c>
      <c r="B364" s="6">
        <v>29821</v>
      </c>
      <c r="C364" s="6">
        <v>29523</v>
      </c>
      <c r="D364" s="7">
        <v>30386</v>
      </c>
      <c r="E364" s="6">
        <v>27820</v>
      </c>
      <c r="F364" s="6">
        <v>27728</v>
      </c>
      <c r="G364" s="6">
        <v>27648</v>
      </c>
      <c r="H364" s="6">
        <v>26465</v>
      </c>
      <c r="I364" s="6">
        <v>24902</v>
      </c>
      <c r="J364" s="6">
        <v>24345</v>
      </c>
      <c r="K364" s="6">
        <v>25284</v>
      </c>
      <c r="L364" s="6">
        <v>24876</v>
      </c>
      <c r="M364" s="6">
        <v>23034</v>
      </c>
      <c r="N364" s="83">
        <v>21663</v>
      </c>
      <c r="O364" s="6">
        <v>22051</v>
      </c>
      <c r="P364" s="9">
        <v>20957</v>
      </c>
      <c r="Q364" s="83">
        <f>'ISTAT 16 senza IncMort'!Q40</f>
        <v>22022</v>
      </c>
      <c r="R364" s="83">
        <f t="shared" si="72"/>
        <v>408525</v>
      </c>
      <c r="T364" s="176"/>
      <c r="U364" s="65" t="s">
        <v>13</v>
      </c>
      <c r="V364" s="81">
        <v>3318</v>
      </c>
      <c r="W364" s="76">
        <v>1.3437550623683785</v>
      </c>
      <c r="X364" s="76">
        <v>1.3437550623683785</v>
      </c>
      <c r="Y364" s="77">
        <v>60.139316377774179</v>
      </c>
      <c r="Z364" s="59"/>
    </row>
    <row r="365" spans="1:53" ht="15" thickBot="1" x14ac:dyDescent="0.35">
      <c r="A365" s="5" t="s">
        <v>13</v>
      </c>
      <c r="B365" s="7">
        <v>6050</v>
      </c>
      <c r="C365" s="6">
        <v>5954</v>
      </c>
      <c r="D365" s="6">
        <v>5493</v>
      </c>
      <c r="E365" s="6">
        <v>5242</v>
      </c>
      <c r="F365" s="6">
        <v>4853</v>
      </c>
      <c r="G365" s="6">
        <v>5089</v>
      </c>
      <c r="H365" s="6">
        <v>5076</v>
      </c>
      <c r="I365" s="6">
        <v>4694</v>
      </c>
      <c r="J365" s="6">
        <v>4475</v>
      </c>
      <c r="K365" s="6">
        <v>4074</v>
      </c>
      <c r="L365" s="6">
        <v>4079</v>
      </c>
      <c r="M365" s="6">
        <v>3412</v>
      </c>
      <c r="N365" s="6">
        <v>3447</v>
      </c>
      <c r="O365" s="9">
        <v>3296</v>
      </c>
      <c r="P365" s="83">
        <v>3318</v>
      </c>
      <c r="Q365" s="83">
        <f>'ISTAT 16 senza IncMort'!Q41</f>
        <v>3337</v>
      </c>
      <c r="R365" s="83">
        <f t="shared" si="72"/>
        <v>71889</v>
      </c>
      <c r="T365" s="176"/>
      <c r="U365" s="65" t="s">
        <v>14</v>
      </c>
      <c r="V365" s="81">
        <v>7606</v>
      </c>
      <c r="W365" s="76">
        <v>3.0803499109023167</v>
      </c>
      <c r="X365" s="76">
        <v>3.0803499109023167</v>
      </c>
      <c r="Y365" s="77">
        <v>63.219666288676493</v>
      </c>
      <c r="Z365" s="59"/>
    </row>
    <row r="366" spans="1:53" ht="15" thickBot="1" x14ac:dyDescent="0.35">
      <c r="A366" s="5" t="s">
        <v>14</v>
      </c>
      <c r="B366" s="6">
        <v>12059</v>
      </c>
      <c r="C366" s="7">
        <v>12607</v>
      </c>
      <c r="D366" s="6">
        <v>11921</v>
      </c>
      <c r="E366" s="6">
        <v>11067</v>
      </c>
      <c r="F366" s="6">
        <v>10470</v>
      </c>
      <c r="G366" s="6">
        <v>11193</v>
      </c>
      <c r="H366" s="6">
        <v>10230</v>
      </c>
      <c r="I366" s="6">
        <v>9996</v>
      </c>
      <c r="J366" s="6">
        <v>9624</v>
      </c>
      <c r="K366" s="6">
        <v>9874</v>
      </c>
      <c r="L366" s="6">
        <v>9465</v>
      </c>
      <c r="M366" s="6">
        <v>8002</v>
      </c>
      <c r="N366" s="6">
        <v>7961</v>
      </c>
      <c r="O366" s="83">
        <v>7866</v>
      </c>
      <c r="P366" s="83">
        <v>7606</v>
      </c>
      <c r="Q366" s="9">
        <f>'ISTAT 16 senza IncMort'!Q42</f>
        <v>7406</v>
      </c>
      <c r="R366" s="83">
        <f t="shared" si="72"/>
        <v>157347</v>
      </c>
      <c r="T366" s="176"/>
      <c r="U366" s="65" t="s">
        <v>15</v>
      </c>
      <c r="V366" s="81">
        <v>28117</v>
      </c>
      <c r="W366" s="76">
        <v>11.387088935687672</v>
      </c>
      <c r="X366" s="76">
        <v>11.387088935687672</v>
      </c>
      <c r="Y366" s="77">
        <v>74.606755224364164</v>
      </c>
      <c r="Z366" s="59"/>
    </row>
    <row r="367" spans="1:53" ht="15" thickBot="1" x14ac:dyDescent="0.35">
      <c r="A367" s="5" t="s">
        <v>15</v>
      </c>
      <c r="B367" s="6">
        <v>44333</v>
      </c>
      <c r="C367" s="6">
        <v>44099</v>
      </c>
      <c r="D367" s="7">
        <v>43553</v>
      </c>
      <c r="E367" s="6">
        <v>45536</v>
      </c>
      <c r="F367" s="6">
        <v>45310</v>
      </c>
      <c r="G367" s="6">
        <v>43550</v>
      </c>
      <c r="H367" s="6">
        <v>41431</v>
      </c>
      <c r="I367" s="6">
        <v>38827</v>
      </c>
      <c r="J367" s="6">
        <v>39624</v>
      </c>
      <c r="K367" s="6">
        <v>38932</v>
      </c>
      <c r="L367" s="6">
        <v>37509</v>
      </c>
      <c r="M367" s="6">
        <v>33031</v>
      </c>
      <c r="N367" s="6">
        <v>30782</v>
      </c>
      <c r="O367" s="83">
        <v>28595</v>
      </c>
      <c r="P367" s="83">
        <v>28117</v>
      </c>
      <c r="Q367" s="9">
        <f>'ISTAT 16 senza IncMort'!Q43</f>
        <v>27764</v>
      </c>
      <c r="R367" s="83">
        <f t="shared" si="72"/>
        <v>610993</v>
      </c>
      <c r="T367" s="176"/>
      <c r="U367" s="65" t="s">
        <v>17</v>
      </c>
      <c r="V367" s="81">
        <v>4827</v>
      </c>
      <c r="W367" s="76">
        <v>1.9548841730115016</v>
      </c>
      <c r="X367" s="76">
        <v>1.9548841730115016</v>
      </c>
      <c r="Y367" s="77">
        <v>76.561639397375671</v>
      </c>
      <c r="Z367" s="59"/>
    </row>
    <row r="368" spans="1:53" ht="15" thickBot="1" x14ac:dyDescent="0.35">
      <c r="A368" s="14" t="s">
        <v>16</v>
      </c>
      <c r="B368" s="34">
        <v>92263</v>
      </c>
      <c r="C368" s="15">
        <v>92183</v>
      </c>
      <c r="D368" s="16">
        <v>91353</v>
      </c>
      <c r="E368" s="15">
        <v>89665</v>
      </c>
      <c r="F368" s="15">
        <v>88361</v>
      </c>
      <c r="G368" s="15">
        <v>87480</v>
      </c>
      <c r="H368" s="15">
        <v>83202</v>
      </c>
      <c r="I368" s="15">
        <v>78419</v>
      </c>
      <c r="J368" s="15">
        <v>78068</v>
      </c>
      <c r="K368" s="15">
        <v>78164</v>
      </c>
      <c r="L368" s="15">
        <v>75929</v>
      </c>
      <c r="M368" s="15">
        <v>67479</v>
      </c>
      <c r="N368" s="15">
        <v>63853</v>
      </c>
      <c r="O368" s="86">
        <v>61808</v>
      </c>
      <c r="P368" s="18">
        <v>59998</v>
      </c>
      <c r="Q368" s="86">
        <f>SUM(Q364:Q367)</f>
        <v>60529</v>
      </c>
      <c r="R368" s="86">
        <f t="shared" si="72"/>
        <v>1248754</v>
      </c>
      <c r="T368" s="176"/>
      <c r="U368" s="65" t="s">
        <v>18</v>
      </c>
      <c r="V368" s="81">
        <v>722</v>
      </c>
      <c r="W368" s="76">
        <v>0.292402397537664</v>
      </c>
      <c r="X368" s="76">
        <v>0.292402397537664</v>
      </c>
      <c r="Y368" s="77">
        <v>76.854041794913329</v>
      </c>
      <c r="Z368" s="59"/>
    </row>
    <row r="369" spans="1:35" ht="15" thickBot="1" x14ac:dyDescent="0.35">
      <c r="A369" s="5" t="s">
        <v>17</v>
      </c>
      <c r="B369" s="6">
        <v>8342</v>
      </c>
      <c r="C369" s="7">
        <v>8496</v>
      </c>
      <c r="D369" s="6">
        <v>8066</v>
      </c>
      <c r="E369" s="6">
        <v>7544</v>
      </c>
      <c r="F369" s="6">
        <v>7225</v>
      </c>
      <c r="G369" s="6">
        <v>7052</v>
      </c>
      <c r="H369" s="6">
        <v>6382</v>
      </c>
      <c r="I369" s="6">
        <v>6043</v>
      </c>
      <c r="J369" s="6">
        <v>5989</v>
      </c>
      <c r="K369" s="6">
        <v>6377</v>
      </c>
      <c r="L369" s="6">
        <v>6221</v>
      </c>
      <c r="M369" s="6">
        <v>5524</v>
      </c>
      <c r="N369" s="6">
        <v>5464</v>
      </c>
      <c r="O369" s="83">
        <v>5195</v>
      </c>
      <c r="P369" s="83">
        <v>4827</v>
      </c>
      <c r="Q369" s="9">
        <f>'ISTAT 16 senza IncMort'!Q44</f>
        <v>4584</v>
      </c>
      <c r="R369" s="83">
        <f t="shared" si="72"/>
        <v>103331</v>
      </c>
      <c r="T369" s="176"/>
      <c r="U369" s="65" t="s">
        <v>19</v>
      </c>
      <c r="V369" s="81">
        <v>13755</v>
      </c>
      <c r="W369" s="76">
        <v>5.5706301636157463</v>
      </c>
      <c r="X369" s="76">
        <v>5.5706301636157463</v>
      </c>
      <c r="Y369" s="77">
        <v>82.424671958529075</v>
      </c>
      <c r="Z369" s="59"/>
    </row>
    <row r="370" spans="1:35" ht="15" thickBot="1" x14ac:dyDescent="0.35">
      <c r="A370" s="5" t="s">
        <v>18</v>
      </c>
      <c r="B370" s="7">
        <v>1585</v>
      </c>
      <c r="C370" s="6">
        <v>1402</v>
      </c>
      <c r="D370" s="6">
        <v>1135</v>
      </c>
      <c r="E370" s="10">
        <v>929</v>
      </c>
      <c r="F370" s="10">
        <v>896</v>
      </c>
      <c r="G370" s="10">
        <v>954</v>
      </c>
      <c r="H370" s="10">
        <v>864</v>
      </c>
      <c r="I370" s="10">
        <v>925</v>
      </c>
      <c r="J370" s="10">
        <v>838</v>
      </c>
      <c r="K370" s="6">
        <v>1056</v>
      </c>
      <c r="L370" s="6">
        <v>1008</v>
      </c>
      <c r="M370" s="10">
        <v>956</v>
      </c>
      <c r="N370" s="10">
        <v>800</v>
      </c>
      <c r="O370" s="84">
        <v>782</v>
      </c>
      <c r="P370" s="12">
        <v>722</v>
      </c>
      <c r="Q370" s="83">
        <f>'ISTAT 16 senza IncMort'!Q45</f>
        <v>786</v>
      </c>
      <c r="R370" s="83">
        <f t="shared" si="72"/>
        <v>15638</v>
      </c>
      <c r="T370" s="176"/>
      <c r="U370" s="65" t="s">
        <v>20</v>
      </c>
      <c r="V370" s="81">
        <v>15646</v>
      </c>
      <c r="W370" s="76">
        <v>6.3364652519034506</v>
      </c>
      <c r="X370" s="76">
        <v>6.3364652519034506</v>
      </c>
      <c r="Y370" s="77">
        <v>88.761137210432523</v>
      </c>
      <c r="Z370" s="59"/>
    </row>
    <row r="371" spans="1:35" ht="15" thickBot="1" x14ac:dyDescent="0.35">
      <c r="A371" s="5" t="s">
        <v>19</v>
      </c>
      <c r="B371" s="6">
        <v>16043</v>
      </c>
      <c r="C371" s="7">
        <v>18906</v>
      </c>
      <c r="D371" s="6">
        <v>17144</v>
      </c>
      <c r="E371" s="6">
        <v>15389</v>
      </c>
      <c r="F371" s="6">
        <v>17321</v>
      </c>
      <c r="G371" s="6">
        <v>16455</v>
      </c>
      <c r="H371" s="6">
        <v>16750</v>
      </c>
      <c r="I371" s="6">
        <v>17380</v>
      </c>
      <c r="J371" s="6">
        <v>17813</v>
      </c>
      <c r="K371" s="6">
        <v>17050</v>
      </c>
      <c r="L371" s="6">
        <v>15294</v>
      </c>
      <c r="M371" s="6">
        <v>14802</v>
      </c>
      <c r="N371" s="83">
        <v>13854</v>
      </c>
      <c r="O371" s="6">
        <v>13980</v>
      </c>
      <c r="P371" s="9">
        <v>13755</v>
      </c>
      <c r="Q371" s="83">
        <f>'ISTAT 16 senza IncMort'!Q46</f>
        <v>14906</v>
      </c>
      <c r="R371" s="83">
        <f t="shared" si="72"/>
        <v>256842</v>
      </c>
      <c r="T371" s="176"/>
      <c r="U371" s="65" t="s">
        <v>21</v>
      </c>
      <c r="V371" s="81">
        <v>1562</v>
      </c>
      <c r="W371" s="76">
        <v>0.63259355256763328</v>
      </c>
      <c r="X371" s="76">
        <v>0.63259355256763328</v>
      </c>
      <c r="Y371" s="77">
        <v>89.393730763000164</v>
      </c>
      <c r="Z371" s="59"/>
    </row>
    <row r="372" spans="1:35" ht="15" thickBot="1" x14ac:dyDescent="0.35">
      <c r="A372" s="5" t="s">
        <v>20</v>
      </c>
      <c r="B372" s="6">
        <v>17812</v>
      </c>
      <c r="C372" s="7">
        <v>18895</v>
      </c>
      <c r="D372" s="6">
        <v>17874</v>
      </c>
      <c r="E372" s="6">
        <v>17277</v>
      </c>
      <c r="F372" s="6">
        <v>18727</v>
      </c>
      <c r="G372" s="6">
        <v>19346</v>
      </c>
      <c r="H372" s="6">
        <v>19652</v>
      </c>
      <c r="I372" s="6">
        <v>20259</v>
      </c>
      <c r="J372" s="6">
        <v>21356</v>
      </c>
      <c r="K372" s="6">
        <v>20926</v>
      </c>
      <c r="L372" s="6">
        <v>20263</v>
      </c>
      <c r="M372" s="83">
        <v>16569</v>
      </c>
      <c r="N372" s="6">
        <v>17147</v>
      </c>
      <c r="O372" s="6">
        <v>15919</v>
      </c>
      <c r="P372" s="9">
        <v>15646</v>
      </c>
      <c r="Q372" s="83">
        <f>'ISTAT 16 senza IncMort'!Q47</f>
        <v>16624</v>
      </c>
      <c r="R372" s="83">
        <f t="shared" si="72"/>
        <v>294292</v>
      </c>
      <c r="T372" s="176"/>
      <c r="U372" s="65" t="s">
        <v>22</v>
      </c>
      <c r="V372" s="81">
        <v>4700</v>
      </c>
      <c r="W372" s="76">
        <v>1.9034505102867325</v>
      </c>
      <c r="X372" s="76">
        <v>1.9034505102867325</v>
      </c>
      <c r="Y372" s="77">
        <v>91.297181273286895</v>
      </c>
      <c r="Z372" s="59"/>
    </row>
    <row r="373" spans="1:35" ht="15" thickBot="1" x14ac:dyDescent="0.35">
      <c r="A373" s="5" t="s">
        <v>21</v>
      </c>
      <c r="B373" s="6">
        <v>1434</v>
      </c>
      <c r="C373" s="7">
        <v>1556</v>
      </c>
      <c r="D373" s="6">
        <v>1482</v>
      </c>
      <c r="E373" s="9">
        <v>1407</v>
      </c>
      <c r="F373" s="6">
        <v>1444</v>
      </c>
      <c r="G373" s="6">
        <v>1522</v>
      </c>
      <c r="H373" s="6">
        <v>1512</v>
      </c>
      <c r="I373" s="6">
        <v>1622</v>
      </c>
      <c r="J373" s="6">
        <v>1627</v>
      </c>
      <c r="K373" s="6">
        <v>2015</v>
      </c>
      <c r="L373" s="6">
        <v>1780</v>
      </c>
      <c r="M373" s="6">
        <v>1634</v>
      </c>
      <c r="N373" s="6">
        <v>1477</v>
      </c>
      <c r="O373" s="6">
        <v>1527</v>
      </c>
      <c r="P373" s="6">
        <v>1562</v>
      </c>
      <c r="Q373" s="83">
        <f>'ISTAT 16 senza IncMort'!Q48</f>
        <v>1519</v>
      </c>
      <c r="R373" s="83">
        <f t="shared" si="72"/>
        <v>25120</v>
      </c>
      <c r="T373" s="176"/>
      <c r="U373" s="65" t="s">
        <v>23</v>
      </c>
      <c r="V373" s="81">
        <v>16224</v>
      </c>
      <c r="W373" s="76">
        <v>6.5705491657216912</v>
      </c>
      <c r="X373" s="76">
        <v>6.5705491657216912</v>
      </c>
      <c r="Y373" s="77">
        <v>97.867730439008582</v>
      </c>
      <c r="Z373" s="59"/>
    </row>
    <row r="374" spans="1:35" ht="15" thickBot="1" x14ac:dyDescent="0.35">
      <c r="A374" s="5" t="s">
        <v>22</v>
      </c>
      <c r="B374" s="6">
        <v>7341</v>
      </c>
      <c r="C374" s="7">
        <v>7897</v>
      </c>
      <c r="D374" s="6">
        <v>7275</v>
      </c>
      <c r="E374" s="6">
        <v>6919</v>
      </c>
      <c r="F374" s="6">
        <v>6627</v>
      </c>
      <c r="G374" s="6">
        <v>6129</v>
      </c>
      <c r="H374" s="6">
        <v>5869</v>
      </c>
      <c r="I374" s="6">
        <v>5650</v>
      </c>
      <c r="J374" s="6">
        <v>5896</v>
      </c>
      <c r="K374" s="6">
        <v>5645</v>
      </c>
      <c r="L374" s="6">
        <v>5116</v>
      </c>
      <c r="M374" s="6">
        <v>4697</v>
      </c>
      <c r="N374" s="6">
        <v>4721</v>
      </c>
      <c r="O374" s="9">
        <v>4428</v>
      </c>
      <c r="P374" s="83">
        <v>4700</v>
      </c>
      <c r="Q374" s="83">
        <f>'ISTAT 16 senza IncMort'!Q49</f>
        <v>4868</v>
      </c>
      <c r="R374" s="83">
        <f t="shared" si="72"/>
        <v>93778</v>
      </c>
      <c r="T374" s="176"/>
      <c r="U374" s="65" t="s">
        <v>24</v>
      </c>
      <c r="V374" s="81">
        <v>5265</v>
      </c>
      <c r="W374" s="76">
        <v>2.1322695609914142</v>
      </c>
      <c r="X374" s="76">
        <v>2.1322695609914142</v>
      </c>
      <c r="Y374" s="77">
        <v>100</v>
      </c>
      <c r="Z374" s="59"/>
    </row>
    <row r="375" spans="1:35" ht="15" thickBot="1" x14ac:dyDescent="0.35">
      <c r="A375" s="5" t="s">
        <v>23</v>
      </c>
      <c r="B375" s="6">
        <v>22991</v>
      </c>
      <c r="C375" s="7">
        <v>23724</v>
      </c>
      <c r="D375" s="6">
        <v>22181</v>
      </c>
      <c r="E375" s="6">
        <v>20847</v>
      </c>
      <c r="F375" s="6">
        <v>21534</v>
      </c>
      <c r="G375" s="6">
        <v>21196</v>
      </c>
      <c r="H375" s="6">
        <v>21442</v>
      </c>
      <c r="I375" s="6">
        <v>21868</v>
      </c>
      <c r="J375" s="6">
        <v>21742</v>
      </c>
      <c r="K375" s="6">
        <v>22004</v>
      </c>
      <c r="L375" s="6">
        <v>20129</v>
      </c>
      <c r="M375" s="6">
        <v>17718</v>
      </c>
      <c r="N375" s="6">
        <v>17726</v>
      </c>
      <c r="O375" s="83">
        <v>17167</v>
      </c>
      <c r="P375" s="9">
        <v>16224</v>
      </c>
      <c r="Q375" s="83">
        <f>'ISTAT 16 senza IncMort'!Q50</f>
        <v>16601</v>
      </c>
      <c r="R375" s="83">
        <f t="shared" si="72"/>
        <v>325094</v>
      </c>
      <c r="T375" s="177"/>
      <c r="U375" s="67" t="s">
        <v>26</v>
      </c>
      <c r="V375" s="82">
        <v>246920</v>
      </c>
      <c r="W375" s="78">
        <v>100</v>
      </c>
      <c r="X375" s="78">
        <v>100</v>
      </c>
      <c r="Y375" s="79"/>
      <c r="Z375" s="59"/>
    </row>
    <row r="376" spans="1:35" ht="15" thickBot="1" x14ac:dyDescent="0.35">
      <c r="A376" s="5" t="s">
        <v>24</v>
      </c>
      <c r="B376" s="6">
        <v>7413</v>
      </c>
      <c r="C376" s="7">
        <v>7780</v>
      </c>
      <c r="D376" s="6">
        <v>7232</v>
      </c>
      <c r="E376" s="6">
        <v>7981</v>
      </c>
      <c r="F376" s="6">
        <v>7688</v>
      </c>
      <c r="G376" s="6">
        <v>7633</v>
      </c>
      <c r="H376" s="6">
        <v>6820</v>
      </c>
      <c r="I376" s="6">
        <v>6728</v>
      </c>
      <c r="J376" s="6">
        <v>7024</v>
      </c>
      <c r="K376" s="6">
        <v>6278</v>
      </c>
      <c r="L376" s="6">
        <v>5798</v>
      </c>
      <c r="M376" s="6">
        <v>5263</v>
      </c>
      <c r="N376" s="83">
        <v>5526</v>
      </c>
      <c r="O376" s="6">
        <v>5311</v>
      </c>
      <c r="P376" s="83">
        <v>5265</v>
      </c>
      <c r="Q376" s="9">
        <f>'ISTAT 16 senza IncMort'!Q51</f>
        <v>5192</v>
      </c>
      <c r="R376" s="83">
        <f t="shared" si="72"/>
        <v>104932</v>
      </c>
    </row>
    <row r="377" spans="1:35" ht="23.4" thickBot="1" x14ac:dyDescent="0.35">
      <c r="A377" s="17" t="s">
        <v>25</v>
      </c>
      <c r="B377" s="15">
        <v>82961</v>
      </c>
      <c r="C377" s="34">
        <v>88656</v>
      </c>
      <c r="D377" s="15">
        <v>82389</v>
      </c>
      <c r="E377" s="15">
        <v>78293</v>
      </c>
      <c r="F377" s="15">
        <v>81462</v>
      </c>
      <c r="G377" s="15">
        <v>80287</v>
      </c>
      <c r="H377" s="15">
        <v>79291</v>
      </c>
      <c r="I377" s="15">
        <v>80475</v>
      </c>
      <c r="J377" s="15">
        <v>82285</v>
      </c>
      <c r="K377" s="15">
        <v>81351</v>
      </c>
      <c r="L377" s="15">
        <v>75609</v>
      </c>
      <c r="M377" s="15">
        <v>67163</v>
      </c>
      <c r="N377" s="15">
        <v>66715</v>
      </c>
      <c r="O377" s="86">
        <v>64309</v>
      </c>
      <c r="P377" s="18">
        <v>62701</v>
      </c>
      <c r="Q377" s="86">
        <f>SUM(Q369:Q376)</f>
        <v>65080</v>
      </c>
      <c r="R377" s="86">
        <f t="shared" si="72"/>
        <v>1219027</v>
      </c>
    </row>
    <row r="378" spans="1:35" ht="15" thickBot="1" x14ac:dyDescent="0.35">
      <c r="A378" s="19" t="s">
        <v>26</v>
      </c>
      <c r="B378" s="16">
        <v>373286</v>
      </c>
      <c r="C378" s="16">
        <v>378492</v>
      </c>
      <c r="D378" s="16">
        <v>356475</v>
      </c>
      <c r="E378" s="16">
        <v>343179</v>
      </c>
      <c r="F378" s="16">
        <v>334858</v>
      </c>
      <c r="G378" s="16">
        <v>332955</v>
      </c>
      <c r="H378" s="16">
        <v>325850</v>
      </c>
      <c r="I378" s="16">
        <v>310739</v>
      </c>
      <c r="J378" s="16">
        <v>307258</v>
      </c>
      <c r="K378" s="16">
        <v>304720</v>
      </c>
      <c r="L378" s="16">
        <v>292019</v>
      </c>
      <c r="M378" s="16">
        <v>266864</v>
      </c>
      <c r="N378" s="16">
        <v>258093</v>
      </c>
      <c r="O378" s="86">
        <v>251147</v>
      </c>
      <c r="P378" s="18">
        <v>246920</v>
      </c>
      <c r="Q378" s="86">
        <f>Q363+Q368+Q377</f>
        <v>249175</v>
      </c>
      <c r="R378" s="20">
        <f t="shared" si="72"/>
        <v>4932030</v>
      </c>
    </row>
    <row r="380" spans="1:35" ht="15.6" x14ac:dyDescent="0.3">
      <c r="A380" s="2"/>
    </row>
    <row r="381" spans="1:35" ht="16.2" thickBot="1" x14ac:dyDescent="0.35">
      <c r="A381" s="164" t="s">
        <v>27</v>
      </c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  <c r="L381" s="164"/>
      <c r="M381" s="164"/>
      <c r="S381" s="164" t="s">
        <v>27</v>
      </c>
      <c r="T381" s="164"/>
      <c r="U381" s="164"/>
      <c r="V381" s="164"/>
      <c r="W381" s="164"/>
      <c r="X381" s="164"/>
      <c r="Y381" s="164"/>
      <c r="Z381" s="164"/>
      <c r="AA381" s="164"/>
      <c r="AB381" s="164"/>
      <c r="AC381" s="164"/>
      <c r="AD381" s="164"/>
      <c r="AE381" s="164"/>
    </row>
    <row r="382" spans="1:35" ht="15" thickBot="1" x14ac:dyDescent="0.35">
      <c r="A382" s="3" t="s">
        <v>1</v>
      </c>
      <c r="B382" s="4">
        <v>2001</v>
      </c>
      <c r="C382" s="4">
        <v>2002</v>
      </c>
      <c r="D382" s="4">
        <v>2003</v>
      </c>
      <c r="E382" s="4">
        <v>2004</v>
      </c>
      <c r="F382" s="4">
        <v>2005</v>
      </c>
      <c r="G382" s="4">
        <v>2006</v>
      </c>
      <c r="H382" s="4">
        <v>2007</v>
      </c>
      <c r="I382" s="4">
        <v>2008</v>
      </c>
      <c r="J382" s="4">
        <v>2009</v>
      </c>
      <c r="K382" s="4">
        <v>2010</v>
      </c>
      <c r="L382" s="4">
        <v>2011</v>
      </c>
      <c r="M382" s="4">
        <v>2012</v>
      </c>
      <c r="N382" s="4">
        <v>2013</v>
      </c>
      <c r="O382" s="4">
        <v>2014</v>
      </c>
      <c r="P382" s="4">
        <v>2015</v>
      </c>
      <c r="Q382" s="4">
        <v>2016</v>
      </c>
      <c r="R382" s="4" t="s">
        <v>93</v>
      </c>
      <c r="S382" s="3" t="s">
        <v>1</v>
      </c>
      <c r="T382" s="4">
        <v>2001</v>
      </c>
      <c r="U382" s="4">
        <v>2002</v>
      </c>
      <c r="V382" s="4">
        <v>2003</v>
      </c>
      <c r="W382" s="4">
        <v>2004</v>
      </c>
      <c r="X382" s="4">
        <v>2005</v>
      </c>
      <c r="Y382" s="4">
        <v>2006</v>
      </c>
      <c r="Z382" s="4">
        <v>2007</v>
      </c>
      <c r="AA382" s="4">
        <v>2008</v>
      </c>
      <c r="AB382" s="4">
        <v>2009</v>
      </c>
      <c r="AC382" s="4">
        <v>2010</v>
      </c>
      <c r="AD382" s="4">
        <v>2011</v>
      </c>
      <c r="AE382" s="4">
        <v>2012</v>
      </c>
      <c r="AF382" s="4">
        <v>2013</v>
      </c>
      <c r="AG382" s="4">
        <v>2014</v>
      </c>
      <c r="AH382" s="4">
        <v>2015</v>
      </c>
      <c r="AI382" s="4" t="s">
        <v>26</v>
      </c>
    </row>
    <row r="383" spans="1:35" ht="15" thickBot="1" x14ac:dyDescent="0.35">
      <c r="A383" s="5" t="s">
        <v>3</v>
      </c>
      <c r="B383" s="55">
        <f t="shared" ref="B383:B406" si="73">(B355/R355*100)</f>
        <v>7.7449887093435974</v>
      </c>
      <c r="C383" s="55">
        <f t="shared" ref="C383:C406" si="74">(C355/R355*100)</f>
        <v>8.1613992382282152</v>
      </c>
      <c r="D383" s="55">
        <f t="shared" ref="D383:D406" si="75">(D355/R355*100)</f>
        <v>7.1738143266227805</v>
      </c>
      <c r="E383" s="55">
        <f t="shared" ref="E383:E406" si="76">(E355/R355*100)</f>
        <v>6.9958822311943374</v>
      </c>
      <c r="F383" s="55">
        <f t="shared" ref="F383:F406" si="77">(F355/R355*100)</f>
        <v>6.7781007602272343</v>
      </c>
      <c r="G383" s="55">
        <f t="shared" ref="G383:G406" si="78">(G355/R355*100)</f>
        <v>6.8105362984563769</v>
      </c>
      <c r="H383" s="55">
        <f t="shared" ref="H383:H406" si="79">(H355/R355*100)</f>
        <v>6.599241935135101</v>
      </c>
      <c r="I383" s="55">
        <f t="shared" ref="I383:I406" si="80">(I355/R355*100)</f>
        <v>5.940028234363754</v>
      </c>
      <c r="J383" s="55">
        <f t="shared" ref="J383:J406" si="81">(J355/R355*100)</f>
        <v>6.1735641096135847</v>
      </c>
      <c r="K383" s="55">
        <f t="shared" ref="K383:K406" si="82">(K355/R355*100)</f>
        <v>6.1673859118556527</v>
      </c>
      <c r="L383" s="55">
        <f t="shared" ref="L383:L406" si="83">(L355/R355*100)</f>
        <v>5.9718459528171035</v>
      </c>
      <c r="M383" s="55">
        <f t="shared" ref="M383:M406" si="84">(M355/R355*100)</f>
        <v>5.432798198437534</v>
      </c>
      <c r="N383" s="55">
        <f t="shared" ref="N383:N406" si="85">(N355/R355*100)</f>
        <v>5.0580905044189555</v>
      </c>
      <c r="O383" s="55">
        <f t="shared" ref="O383:O406" si="86">(O355/R355*100)</f>
        <v>5.085583484441754</v>
      </c>
      <c r="P383" s="55">
        <f t="shared" ref="P383:P406" si="87">(P355/R355*100)</f>
        <v>5.0284351551808815</v>
      </c>
      <c r="Q383" s="55">
        <f>(Q355/R355*100)</f>
        <v>4.8783049496631339</v>
      </c>
      <c r="R383" s="53">
        <f t="shared" ref="R383:R406" si="88">(R355/R355*100)</f>
        <v>100</v>
      </c>
      <c r="S383" s="5" t="s">
        <v>3</v>
      </c>
      <c r="T383" s="13">
        <v>8.6</v>
      </c>
      <c r="U383" s="11">
        <v>9.06</v>
      </c>
      <c r="V383" s="13">
        <v>7.96</v>
      </c>
      <c r="W383" s="13">
        <v>7.77</v>
      </c>
      <c r="X383" s="13">
        <v>7.52</v>
      </c>
      <c r="Y383" s="13">
        <v>7.56</v>
      </c>
      <c r="Z383" s="13">
        <v>7.32</v>
      </c>
      <c r="AA383" s="13">
        <v>6.59</v>
      </c>
      <c r="AB383" s="13">
        <v>6.85</v>
      </c>
      <c r="AC383" s="13">
        <v>6.85</v>
      </c>
      <c r="AD383" s="13">
        <v>6.63</v>
      </c>
      <c r="AE383" s="13">
        <v>6.03</v>
      </c>
      <c r="AF383" s="12">
        <v>5.61</v>
      </c>
      <c r="AG383" s="13">
        <v>5.64</v>
      </c>
      <c r="AH383" s="13"/>
      <c r="AI383" s="21">
        <v>100</v>
      </c>
    </row>
    <row r="384" spans="1:35" ht="15" thickBot="1" x14ac:dyDescent="0.35">
      <c r="A384" s="5" t="s">
        <v>4</v>
      </c>
      <c r="B384" s="55">
        <f t="shared" si="73"/>
        <v>7.880642693190512</v>
      </c>
      <c r="C384" s="55">
        <f t="shared" si="74"/>
        <v>8.5182351440958932</v>
      </c>
      <c r="D384" s="55">
        <f t="shared" si="75"/>
        <v>7.1027799030859473</v>
      </c>
      <c r="E384" s="55">
        <f t="shared" si="76"/>
        <v>7.1410354501402704</v>
      </c>
      <c r="F384" s="55">
        <f t="shared" si="77"/>
        <v>6.720224432542719</v>
      </c>
      <c r="G384" s="55">
        <f t="shared" si="78"/>
        <v>7.1537872991583775</v>
      </c>
      <c r="H384" s="55">
        <f t="shared" si="79"/>
        <v>6.3121652639632746</v>
      </c>
      <c r="I384" s="55">
        <f t="shared" si="80"/>
        <v>5.1389951542973735</v>
      </c>
      <c r="J384" s="55">
        <f t="shared" si="81"/>
        <v>6.4014282070900279</v>
      </c>
      <c r="K384" s="55">
        <f t="shared" si="82"/>
        <v>6.3504208110175968</v>
      </c>
      <c r="L384" s="55">
        <f t="shared" si="83"/>
        <v>5.0752359092068353</v>
      </c>
      <c r="M384" s="55">
        <f t="shared" si="84"/>
        <v>5.1262433052792655</v>
      </c>
      <c r="N384" s="55">
        <f t="shared" si="85"/>
        <v>5.7128283601122165</v>
      </c>
      <c r="O384" s="55">
        <f t="shared" si="86"/>
        <v>5.2410099464422339</v>
      </c>
      <c r="P384" s="55">
        <f t="shared" si="87"/>
        <v>5.2027543993879117</v>
      </c>
      <c r="Q384" s="55">
        <f t="shared" ref="Q384:Q406" si="89">(Q356/R356*100)</f>
        <v>4.9222137209895429</v>
      </c>
      <c r="R384" s="53">
        <f t="shared" si="88"/>
        <v>100</v>
      </c>
      <c r="S384" s="5" t="s">
        <v>4</v>
      </c>
      <c r="T384" s="13">
        <v>8.77</v>
      </c>
      <c r="U384" s="11">
        <v>9.48</v>
      </c>
      <c r="V384" s="13">
        <v>7.9</v>
      </c>
      <c r="W384" s="13">
        <v>7.95</v>
      </c>
      <c r="X384" s="13">
        <v>7.48</v>
      </c>
      <c r="Y384" s="13">
        <v>7.96</v>
      </c>
      <c r="Z384" s="13">
        <v>7.02</v>
      </c>
      <c r="AA384" s="13">
        <v>5.72</v>
      </c>
      <c r="AB384" s="13">
        <v>7.12</v>
      </c>
      <c r="AC384" s="13">
        <v>7.07</v>
      </c>
      <c r="AD384" s="12">
        <v>5.65</v>
      </c>
      <c r="AE384" s="13">
        <v>5.7</v>
      </c>
      <c r="AF384" s="13">
        <v>6.36</v>
      </c>
      <c r="AG384" s="13">
        <v>5.83</v>
      </c>
      <c r="AH384" s="13"/>
      <c r="AI384" s="21">
        <v>100</v>
      </c>
    </row>
    <row r="385" spans="1:35" ht="15" thickBot="1" x14ac:dyDescent="0.35">
      <c r="A385" s="5" t="s">
        <v>5</v>
      </c>
      <c r="B385" s="55">
        <f t="shared" si="73"/>
        <v>8.2880872745391354</v>
      </c>
      <c r="C385" s="55">
        <f t="shared" si="74"/>
        <v>8.3036033309257942</v>
      </c>
      <c r="D385" s="55">
        <f t="shared" si="75"/>
        <v>7.6786996233531939</v>
      </c>
      <c r="E385" s="55">
        <f t="shared" si="76"/>
        <v>7.1863380030835433</v>
      </c>
      <c r="F385" s="55">
        <f t="shared" si="77"/>
        <v>6.5163066103863603</v>
      </c>
      <c r="G385" s="55">
        <f t="shared" si="78"/>
        <v>6.3904298712495127</v>
      </c>
      <c r="H385" s="55">
        <f t="shared" si="79"/>
        <v>6.6157404928642531</v>
      </c>
      <c r="I385" s="55">
        <f t="shared" si="80"/>
        <v>6.2231405590806625</v>
      </c>
      <c r="J385" s="55">
        <f t="shared" si="81"/>
        <v>5.9657051446653719</v>
      </c>
      <c r="K385" s="55">
        <f t="shared" si="82"/>
        <v>5.8792741545115126</v>
      </c>
      <c r="L385" s="55">
        <f t="shared" si="83"/>
        <v>5.5549667224297705</v>
      </c>
      <c r="M385" s="55">
        <f t="shared" si="84"/>
        <v>5.3628735736428093</v>
      </c>
      <c r="N385" s="55">
        <f t="shared" si="85"/>
        <v>5.131443943875583</v>
      </c>
      <c r="O385" s="55">
        <f t="shared" si="86"/>
        <v>4.999557464588972</v>
      </c>
      <c r="P385" s="55">
        <f t="shared" si="87"/>
        <v>4.9392415270858994</v>
      </c>
      <c r="Q385" s="55">
        <f t="shared" si="89"/>
        <v>4.964591703717625</v>
      </c>
      <c r="R385" s="53">
        <f t="shared" si="88"/>
        <v>100</v>
      </c>
      <c r="S385" s="5" t="s">
        <v>5</v>
      </c>
      <c r="T385" s="13">
        <v>9.1999999999999993</v>
      </c>
      <c r="U385" s="11">
        <v>9.2200000000000006</v>
      </c>
      <c r="V385" s="13">
        <v>8.52</v>
      </c>
      <c r="W385" s="13">
        <v>7.98</v>
      </c>
      <c r="X385" s="13">
        <v>7.23</v>
      </c>
      <c r="Y385" s="13">
        <v>7.09</v>
      </c>
      <c r="Z385" s="13">
        <v>7.34</v>
      </c>
      <c r="AA385" s="13">
        <v>6.91</v>
      </c>
      <c r="AB385" s="13">
        <v>6.62</v>
      </c>
      <c r="AC385" s="13">
        <v>6.53</v>
      </c>
      <c r="AD385" s="13">
        <v>6.17</v>
      </c>
      <c r="AE385" s="13">
        <v>5.95</v>
      </c>
      <c r="AF385" s="13">
        <v>5.7</v>
      </c>
      <c r="AG385" s="12">
        <v>5.55</v>
      </c>
      <c r="AH385" s="12"/>
      <c r="AI385" s="21">
        <v>100</v>
      </c>
    </row>
    <row r="386" spans="1:35" ht="15" thickBot="1" x14ac:dyDescent="0.35">
      <c r="A386" s="5" t="s">
        <v>6</v>
      </c>
      <c r="B386" s="55">
        <f t="shared" si="73"/>
        <v>8.2958060571181935</v>
      </c>
      <c r="C386" s="55">
        <f t="shared" si="74"/>
        <v>7.7131141644486005</v>
      </c>
      <c r="D386" s="55">
        <f t="shared" si="75"/>
        <v>6.7707359182792608</v>
      </c>
      <c r="E386" s="55">
        <f t="shared" si="76"/>
        <v>6.4815480900654627</v>
      </c>
      <c r="F386" s="55">
        <f t="shared" si="77"/>
        <v>6.6441263218473487</v>
      </c>
      <c r="G386" s="55">
        <f t="shared" si="78"/>
        <v>6.4110495647795123</v>
      </c>
      <c r="H386" s="55">
        <f t="shared" si="79"/>
        <v>6.0024458672037984</v>
      </c>
      <c r="I386" s="55">
        <f t="shared" si="80"/>
        <v>5.7938277821739446</v>
      </c>
      <c r="J386" s="55">
        <f t="shared" si="81"/>
        <v>5.3147255593122802</v>
      </c>
      <c r="K386" s="55">
        <f t="shared" si="82"/>
        <v>5.1478310912883964</v>
      </c>
      <c r="L386" s="55">
        <f t="shared" si="83"/>
        <v>5.6470757499460467</v>
      </c>
      <c r="M386" s="55">
        <f t="shared" si="84"/>
        <v>6.2067477159916553</v>
      </c>
      <c r="N386" s="55">
        <f t="shared" si="85"/>
        <v>6.0139558305157905</v>
      </c>
      <c r="O386" s="55">
        <f t="shared" si="86"/>
        <v>5.7017480756780081</v>
      </c>
      <c r="P386" s="55">
        <f t="shared" si="87"/>
        <v>5.7952665275879429</v>
      </c>
      <c r="Q386" s="55">
        <f t="shared" si="89"/>
        <v>6.0599956837637583</v>
      </c>
      <c r="R386" s="53">
        <f t="shared" si="88"/>
        <v>100</v>
      </c>
      <c r="S386" s="5" t="s">
        <v>6</v>
      </c>
      <c r="T386" s="11">
        <v>9.41</v>
      </c>
      <c r="U386" s="13">
        <v>8.75</v>
      </c>
      <c r="V386" s="13">
        <v>7.68</v>
      </c>
      <c r="W386" s="13">
        <v>7.35</v>
      </c>
      <c r="X386" s="13">
        <v>7.54</v>
      </c>
      <c r="Y386" s="13">
        <v>7.27</v>
      </c>
      <c r="Z386" s="13">
        <v>6.81</v>
      </c>
      <c r="AA386" s="13">
        <v>6.57</v>
      </c>
      <c r="AB386" s="13">
        <v>6.03</v>
      </c>
      <c r="AC386" s="12">
        <v>5.84</v>
      </c>
      <c r="AD386" s="13">
        <v>6.41</v>
      </c>
      <c r="AE386" s="13">
        <v>7.04</v>
      </c>
      <c r="AF386" s="13">
        <v>6.82</v>
      </c>
      <c r="AG386" s="13">
        <v>6.47</v>
      </c>
      <c r="AH386" s="13"/>
      <c r="AI386" s="21">
        <v>100</v>
      </c>
    </row>
    <row r="387" spans="1:35" ht="15" thickBot="1" x14ac:dyDescent="0.35">
      <c r="A387" s="5" t="s">
        <v>7</v>
      </c>
      <c r="B387" s="55">
        <f t="shared" si="73"/>
        <v>8.1402354496790288</v>
      </c>
      <c r="C387" s="55">
        <f t="shared" si="74"/>
        <v>7.7920727676000761</v>
      </c>
      <c r="D387" s="55">
        <f t="shared" si="75"/>
        <v>7.1813218452088972</v>
      </c>
      <c r="E387" s="55">
        <f t="shared" si="76"/>
        <v>7.0136385932734759</v>
      </c>
      <c r="F387" s="55">
        <f t="shared" si="77"/>
        <v>6.7574484420653027</v>
      </c>
      <c r="G387" s="55">
        <f t="shared" si="78"/>
        <v>7.0941478811661591</v>
      </c>
      <c r="H387" s="55">
        <f t="shared" si="79"/>
        <v>6.7518501140992555</v>
      </c>
      <c r="I387" s="55">
        <f t="shared" si="80"/>
        <v>6.1235044466719266</v>
      </c>
      <c r="J387" s="55">
        <f t="shared" si="81"/>
        <v>5.7804069184670182</v>
      </c>
      <c r="K387" s="55">
        <f t="shared" si="82"/>
        <v>5.8275928256094183</v>
      </c>
      <c r="L387" s="55">
        <f t="shared" si="83"/>
        <v>5.7361534688306426</v>
      </c>
      <c r="M387" s="55">
        <f t="shared" si="84"/>
        <v>5.3301413977691992</v>
      </c>
      <c r="N387" s="55">
        <f t="shared" si="85"/>
        <v>5.0600887201689098</v>
      </c>
      <c r="O387" s="55">
        <f t="shared" si="86"/>
        <v>5.2016464415961101</v>
      </c>
      <c r="P387" s="55">
        <f t="shared" si="87"/>
        <v>5.1067414532193052</v>
      </c>
      <c r="Q387" s="55">
        <f t="shared" si="89"/>
        <v>5.103009234575274</v>
      </c>
      <c r="R387" s="53">
        <f t="shared" si="88"/>
        <v>100</v>
      </c>
      <c r="S387" s="5" t="s">
        <v>7</v>
      </c>
      <c r="T387" s="11">
        <v>9.07</v>
      </c>
      <c r="U387" s="13">
        <v>8.68</v>
      </c>
      <c r="V387" s="13">
        <v>8</v>
      </c>
      <c r="W387" s="13">
        <v>7.81</v>
      </c>
      <c r="X387" s="13">
        <v>7.53</v>
      </c>
      <c r="Y387" s="13">
        <v>7.9</v>
      </c>
      <c r="Z387" s="13">
        <v>7.52</v>
      </c>
      <c r="AA387" s="13">
        <v>6.82</v>
      </c>
      <c r="AB387" s="13">
        <v>6.44</v>
      </c>
      <c r="AC387" s="13">
        <v>6.49</v>
      </c>
      <c r="AD387" s="13">
        <v>6.39</v>
      </c>
      <c r="AE387" s="13">
        <v>5.94</v>
      </c>
      <c r="AF387" s="12">
        <v>5.64</v>
      </c>
      <c r="AG387" s="13">
        <v>5.79</v>
      </c>
      <c r="AH387" s="13"/>
      <c r="AI387" s="21">
        <v>100</v>
      </c>
    </row>
    <row r="388" spans="1:35" ht="15" thickBot="1" x14ac:dyDescent="0.35">
      <c r="A388" s="5" t="s">
        <v>8</v>
      </c>
      <c r="B388" s="55">
        <f t="shared" si="73"/>
        <v>8.4394306228084819</v>
      </c>
      <c r="C388" s="55">
        <f t="shared" si="74"/>
        <v>8.259934880614459</v>
      </c>
      <c r="D388" s="55">
        <f t="shared" si="75"/>
        <v>7.7506678911337445</v>
      </c>
      <c r="E388" s="55">
        <f t="shared" si="76"/>
        <v>7.3572382701619627</v>
      </c>
      <c r="F388" s="55">
        <f t="shared" si="77"/>
        <v>6.95128569043246</v>
      </c>
      <c r="G388" s="55">
        <f t="shared" si="78"/>
        <v>6.9168475538487222</v>
      </c>
      <c r="H388" s="55">
        <f t="shared" si="79"/>
        <v>7.0305977625647023</v>
      </c>
      <c r="I388" s="55">
        <f t="shared" si="80"/>
        <v>6.7404825513441304</v>
      </c>
      <c r="J388" s="55">
        <f t="shared" si="81"/>
        <v>6.2781766572048756</v>
      </c>
      <c r="K388" s="55">
        <f t="shared" si="82"/>
        <v>5.3608699282017032</v>
      </c>
      <c r="L388" s="55">
        <f t="shared" si="83"/>
        <v>4.9016947737518786</v>
      </c>
      <c r="M388" s="55">
        <f t="shared" si="84"/>
        <v>4.8829103356152945</v>
      </c>
      <c r="N388" s="55">
        <f t="shared" si="85"/>
        <v>4.7900317248288529</v>
      </c>
      <c r="O388" s="55">
        <f t="shared" si="86"/>
        <v>4.5750542661546172</v>
      </c>
      <c r="P388" s="55">
        <f t="shared" si="87"/>
        <v>4.9330021706461853</v>
      </c>
      <c r="Q388" s="55">
        <f t="shared" si="89"/>
        <v>4.8317749206879279</v>
      </c>
      <c r="R388" s="53">
        <f t="shared" si="88"/>
        <v>100</v>
      </c>
      <c r="S388" s="5" t="s">
        <v>8</v>
      </c>
      <c r="T388" s="11">
        <v>9.35</v>
      </c>
      <c r="U388" s="13">
        <v>9.15</v>
      </c>
      <c r="V388" s="13">
        <v>8.59</v>
      </c>
      <c r="W388" s="13">
        <v>8.15</v>
      </c>
      <c r="X388" s="13">
        <v>7.7</v>
      </c>
      <c r="Y388" s="13">
        <v>7.67</v>
      </c>
      <c r="Z388" s="13">
        <v>7.79</v>
      </c>
      <c r="AA388" s="13">
        <v>7.47</v>
      </c>
      <c r="AB388" s="13">
        <v>6.96</v>
      </c>
      <c r="AC388" s="13">
        <v>5.94</v>
      </c>
      <c r="AD388" s="13">
        <v>5.43</v>
      </c>
      <c r="AE388" s="13">
        <v>5.41</v>
      </c>
      <c r="AF388" s="13">
        <v>5.31</v>
      </c>
      <c r="AG388" s="12">
        <v>5.07</v>
      </c>
      <c r="AH388" s="12"/>
      <c r="AI388" s="21">
        <v>100</v>
      </c>
    </row>
    <row r="389" spans="1:35" ht="15" thickBot="1" x14ac:dyDescent="0.35">
      <c r="A389" s="5" t="s">
        <v>9</v>
      </c>
      <c r="B389" s="55">
        <f t="shared" si="73"/>
        <v>7.1069005249007802</v>
      </c>
      <c r="C389" s="55">
        <f t="shared" si="74"/>
        <v>7.224171040839841</v>
      </c>
      <c r="D389" s="55">
        <f t="shared" si="75"/>
        <v>6.685955703495071</v>
      </c>
      <c r="E389" s="55">
        <f t="shared" si="76"/>
        <v>6.4570477531686086</v>
      </c>
      <c r="F389" s="55">
        <f t="shared" si="77"/>
        <v>6.6475483292792221</v>
      </c>
      <c r="G389" s="55">
        <f t="shared" si="78"/>
        <v>6.7422865190116505</v>
      </c>
      <c r="H389" s="55">
        <f t="shared" si="79"/>
        <v>6.6070925617718599</v>
      </c>
      <c r="I389" s="55">
        <f t="shared" si="80"/>
        <v>6.174881577262834</v>
      </c>
      <c r="J389" s="55">
        <f t="shared" si="81"/>
        <v>6.3464345154269619</v>
      </c>
      <c r="K389" s="55">
        <f t="shared" si="82"/>
        <v>6.3295352707719879</v>
      </c>
      <c r="L389" s="55">
        <f t="shared" si="83"/>
        <v>6.0350787351171427</v>
      </c>
      <c r="M389" s="55">
        <f t="shared" si="84"/>
        <v>5.7662271156061964</v>
      </c>
      <c r="N389" s="55">
        <f t="shared" si="85"/>
        <v>5.6714889258737671</v>
      </c>
      <c r="O389" s="55">
        <f t="shared" si="86"/>
        <v>5.4471898604532072</v>
      </c>
      <c r="P389" s="55">
        <f t="shared" si="87"/>
        <v>5.4451414671616956</v>
      </c>
      <c r="Q389" s="55">
        <f t="shared" si="89"/>
        <v>5.3130200998591732</v>
      </c>
      <c r="R389" s="53">
        <f t="shared" si="88"/>
        <v>100</v>
      </c>
      <c r="S389" s="5" t="s">
        <v>9</v>
      </c>
      <c r="T389" s="13">
        <v>7.96</v>
      </c>
      <c r="U389" s="11">
        <v>8.1</v>
      </c>
      <c r="V389" s="13">
        <v>7.49</v>
      </c>
      <c r="W389" s="13">
        <v>7.24</v>
      </c>
      <c r="X389" s="13">
        <v>7.45</v>
      </c>
      <c r="Y389" s="13">
        <v>7.56</v>
      </c>
      <c r="Z389" s="13">
        <v>7.4</v>
      </c>
      <c r="AA389" s="13">
        <v>6.92</v>
      </c>
      <c r="AB389" s="13">
        <v>7.11</v>
      </c>
      <c r="AC389" s="13">
        <v>7.09</v>
      </c>
      <c r="AD389" s="13">
        <v>6.76</v>
      </c>
      <c r="AE389" s="13">
        <v>6.46</v>
      </c>
      <c r="AF389" s="13">
        <v>6.36</v>
      </c>
      <c r="AG389" s="12">
        <v>6.1</v>
      </c>
      <c r="AH389" s="12"/>
      <c r="AI389" s="21">
        <v>100</v>
      </c>
    </row>
    <row r="390" spans="1:35" ht="15" thickBot="1" x14ac:dyDescent="0.35">
      <c r="A390" s="5" t="s">
        <v>10</v>
      </c>
      <c r="B390" s="55">
        <f t="shared" si="73"/>
        <v>7.9401649262854646</v>
      </c>
      <c r="C390" s="55">
        <f t="shared" si="74"/>
        <v>7.8789350569022671</v>
      </c>
      <c r="D390" s="55">
        <f t="shared" si="75"/>
        <v>7.5866921548970403</v>
      </c>
      <c r="E390" s="55">
        <f t="shared" si="76"/>
        <v>7.4250037879495467</v>
      </c>
      <c r="F390" s="55">
        <f t="shared" si="77"/>
        <v>6.916276974870847</v>
      </c>
      <c r="G390" s="55">
        <f t="shared" si="78"/>
        <v>6.8982193523747846</v>
      </c>
      <c r="H390" s="55">
        <f t="shared" si="79"/>
        <v>6.6034857438183785</v>
      </c>
      <c r="I390" s="55">
        <f t="shared" si="80"/>
        <v>6.1740464226189369</v>
      </c>
      <c r="J390" s="55">
        <f t="shared" si="81"/>
        <v>5.8189131801963923</v>
      </c>
      <c r="K390" s="55">
        <f t="shared" si="82"/>
        <v>5.8118561783013796</v>
      </c>
      <c r="L390" s="55">
        <f t="shared" si="83"/>
        <v>5.8093654717501986</v>
      </c>
      <c r="M390" s="55">
        <f t="shared" si="84"/>
        <v>5.169461446975971</v>
      </c>
      <c r="N390" s="55">
        <f t="shared" si="85"/>
        <v>5.1713294768893565</v>
      </c>
      <c r="O390" s="55">
        <f t="shared" si="86"/>
        <v>4.9616950088316303</v>
      </c>
      <c r="P390" s="55">
        <f t="shared" si="87"/>
        <v>4.9374106199576158</v>
      </c>
      <c r="Q390" s="55">
        <f t="shared" si="89"/>
        <v>4.8971441973801921</v>
      </c>
      <c r="R390" s="53">
        <f t="shared" si="88"/>
        <v>100</v>
      </c>
      <c r="S390" s="5" t="s">
        <v>10</v>
      </c>
      <c r="T390" s="11">
        <v>8.81</v>
      </c>
      <c r="U390" s="13">
        <v>8.74</v>
      </c>
      <c r="V390" s="13">
        <v>8.41</v>
      </c>
      <c r="W390" s="13">
        <v>8.23</v>
      </c>
      <c r="X390" s="13">
        <v>7.67</v>
      </c>
      <c r="Y390" s="13">
        <v>7.65</v>
      </c>
      <c r="Z390" s="13">
        <v>7.32</v>
      </c>
      <c r="AA390" s="13">
        <v>6.85</v>
      </c>
      <c r="AB390" s="13">
        <v>6.45</v>
      </c>
      <c r="AC390" s="13">
        <v>6.45</v>
      </c>
      <c r="AD390" s="13">
        <v>6.44</v>
      </c>
      <c r="AE390" s="13">
        <v>5.73</v>
      </c>
      <c r="AF390" s="13">
        <v>5.74</v>
      </c>
      <c r="AG390" s="12">
        <v>5.5</v>
      </c>
      <c r="AH390" s="12"/>
      <c r="AI390" s="21">
        <v>100</v>
      </c>
    </row>
    <row r="391" spans="1:35" ht="15" thickBot="1" x14ac:dyDescent="0.35">
      <c r="A391" s="14" t="s">
        <v>11</v>
      </c>
      <c r="B391" s="53">
        <f t="shared" si="73"/>
        <v>8.0374182966088252</v>
      </c>
      <c r="C391" s="53">
        <f t="shared" si="74"/>
        <v>8.0208209478831076</v>
      </c>
      <c r="D391" s="53">
        <f t="shared" si="75"/>
        <v>7.4153626520696569</v>
      </c>
      <c r="E391" s="53">
        <f t="shared" si="76"/>
        <v>7.1105233277968267</v>
      </c>
      <c r="F391" s="53">
        <f t="shared" si="77"/>
        <v>6.6971722419284747</v>
      </c>
      <c r="G391" s="53">
        <f t="shared" si="78"/>
        <v>6.7033810300825936</v>
      </c>
      <c r="H391" s="53">
        <f t="shared" si="79"/>
        <v>6.6290784738068265</v>
      </c>
      <c r="I391" s="53">
        <f t="shared" si="80"/>
        <v>6.1619178906027754</v>
      </c>
      <c r="J391" s="53">
        <f t="shared" si="81"/>
        <v>5.9614511358227196</v>
      </c>
      <c r="K391" s="53">
        <f t="shared" si="82"/>
        <v>5.8924646007769503</v>
      </c>
      <c r="L391" s="53">
        <f t="shared" si="83"/>
        <v>5.7007631939791796</v>
      </c>
      <c r="M391" s="53">
        <f t="shared" si="84"/>
        <v>5.3656103746009434</v>
      </c>
      <c r="N391" s="53">
        <f t="shared" si="85"/>
        <v>5.1750046363009581</v>
      </c>
      <c r="O391" s="53">
        <f t="shared" si="86"/>
        <v>5.0737567510426098</v>
      </c>
      <c r="P391" s="53">
        <f t="shared" si="87"/>
        <v>5.0409272764237709</v>
      </c>
      <c r="Q391" s="53">
        <f t="shared" si="89"/>
        <v>5.0143471702737834</v>
      </c>
      <c r="R391" s="53">
        <f t="shared" si="88"/>
        <v>100</v>
      </c>
      <c r="S391" s="37" t="s">
        <v>11</v>
      </c>
      <c r="T391" s="22">
        <v>8.94</v>
      </c>
      <c r="U391" s="21">
        <v>8.92</v>
      </c>
      <c r="V391" s="21">
        <v>8.24</v>
      </c>
      <c r="W391" s="21">
        <v>7.91</v>
      </c>
      <c r="X391" s="21">
        <v>7.45</v>
      </c>
      <c r="Y391" s="21">
        <v>7.45</v>
      </c>
      <c r="Z391" s="21">
        <v>7.37</v>
      </c>
      <c r="AA391" s="21">
        <v>6.85</v>
      </c>
      <c r="AB391" s="21">
        <v>6.63</v>
      </c>
      <c r="AC391" s="21">
        <v>6.55</v>
      </c>
      <c r="AD391" s="21">
        <v>6.34</v>
      </c>
      <c r="AE391" s="21">
        <v>5.97</v>
      </c>
      <c r="AF391" s="21">
        <v>5.75</v>
      </c>
      <c r="AG391" s="24">
        <v>5.64</v>
      </c>
      <c r="AH391" s="24"/>
      <c r="AI391" s="21">
        <v>100</v>
      </c>
    </row>
    <row r="392" spans="1:35" ht="15" thickBot="1" x14ac:dyDescent="0.35">
      <c r="A392" s="5" t="s">
        <v>12</v>
      </c>
      <c r="B392" s="55">
        <f t="shared" si="73"/>
        <v>7.2996756624441588</v>
      </c>
      <c r="C392" s="55">
        <f t="shared" si="74"/>
        <v>7.2267303102625302</v>
      </c>
      <c r="D392" s="55">
        <f t="shared" si="75"/>
        <v>7.4379780919160394</v>
      </c>
      <c r="E392" s="55">
        <f t="shared" si="76"/>
        <v>6.8098647573587909</v>
      </c>
      <c r="F392" s="55">
        <f t="shared" si="77"/>
        <v>6.7873447157456708</v>
      </c>
      <c r="G392" s="55">
        <f t="shared" si="78"/>
        <v>6.7677620708646966</v>
      </c>
      <c r="H392" s="55">
        <f t="shared" si="79"/>
        <v>6.478183709687289</v>
      </c>
      <c r="I392" s="55">
        <f t="shared" si="80"/>
        <v>6.0955877853252556</v>
      </c>
      <c r="J392" s="55">
        <f t="shared" si="81"/>
        <v>5.9592436203414723</v>
      </c>
      <c r="K392" s="55">
        <f t="shared" si="82"/>
        <v>6.1890949146319079</v>
      </c>
      <c r="L392" s="55">
        <f t="shared" si="83"/>
        <v>6.0892234257389388</v>
      </c>
      <c r="M392" s="55">
        <f t="shared" si="84"/>
        <v>5.6383330273545074</v>
      </c>
      <c r="N392" s="55">
        <f t="shared" si="85"/>
        <v>5.3027354507068107</v>
      </c>
      <c r="O392" s="55">
        <f t="shared" si="86"/>
        <v>5.3977112783795365</v>
      </c>
      <c r="P392" s="55">
        <f t="shared" si="87"/>
        <v>5.1299186096322131</v>
      </c>
      <c r="Q392" s="55">
        <f t="shared" si="89"/>
        <v>5.390612569610183</v>
      </c>
      <c r="R392" s="53">
        <f t="shared" si="88"/>
        <v>100</v>
      </c>
      <c r="S392" s="5" t="s">
        <v>12</v>
      </c>
      <c r="T392" s="13">
        <v>8.16</v>
      </c>
      <c r="U392" s="13">
        <v>8.08</v>
      </c>
      <c r="V392" s="11">
        <v>8.31</v>
      </c>
      <c r="W392" s="13">
        <v>7.61</v>
      </c>
      <c r="X392" s="13">
        <v>7.59</v>
      </c>
      <c r="Y392" s="13">
        <v>7.56</v>
      </c>
      <c r="Z392" s="13">
        <v>7.24</v>
      </c>
      <c r="AA392" s="13">
        <v>6.81</v>
      </c>
      <c r="AB392" s="13">
        <v>6.66</v>
      </c>
      <c r="AC392" s="13">
        <v>6.92</v>
      </c>
      <c r="AD392" s="13">
        <v>6.81</v>
      </c>
      <c r="AE392" s="13">
        <v>6.3</v>
      </c>
      <c r="AF392" s="12">
        <v>5.93</v>
      </c>
      <c r="AG392" s="13">
        <v>6.03</v>
      </c>
      <c r="AH392" s="13"/>
      <c r="AI392" s="21">
        <v>100</v>
      </c>
    </row>
    <row r="393" spans="1:35" ht="15" thickBot="1" x14ac:dyDescent="0.35">
      <c r="A393" s="5" t="s">
        <v>13</v>
      </c>
      <c r="B393" s="55">
        <f t="shared" si="73"/>
        <v>8.4157520622070123</v>
      </c>
      <c r="C393" s="55">
        <f t="shared" si="74"/>
        <v>8.2822128559306698</v>
      </c>
      <c r="D393" s="55">
        <f t="shared" si="75"/>
        <v>7.6409464591244838</v>
      </c>
      <c r="E393" s="55">
        <f t="shared" si="76"/>
        <v>7.2917970760477955</v>
      </c>
      <c r="F393" s="55">
        <f t="shared" si="77"/>
        <v>6.7506850839488655</v>
      </c>
      <c r="G393" s="55">
        <f t="shared" si="78"/>
        <v>7.0789689660448758</v>
      </c>
      <c r="H393" s="55">
        <f t="shared" si="79"/>
        <v>7.0608855318616204</v>
      </c>
      <c r="I393" s="55">
        <f t="shared" si="80"/>
        <v>6.5295107735536737</v>
      </c>
      <c r="J393" s="55">
        <f t="shared" si="81"/>
        <v>6.2248744592357665</v>
      </c>
      <c r="K393" s="55">
        <f t="shared" si="82"/>
        <v>5.6670700663522933</v>
      </c>
      <c r="L393" s="55">
        <f t="shared" si="83"/>
        <v>5.6740252333458532</v>
      </c>
      <c r="M393" s="55">
        <f t="shared" si="84"/>
        <v>4.7462059564050136</v>
      </c>
      <c r="N393" s="55">
        <f t="shared" si="85"/>
        <v>4.7948921253599304</v>
      </c>
      <c r="O393" s="55">
        <f t="shared" si="86"/>
        <v>4.5848460821544323</v>
      </c>
      <c r="P393" s="55">
        <f t="shared" si="87"/>
        <v>4.6154488169260945</v>
      </c>
      <c r="Q393" s="55">
        <f t="shared" si="89"/>
        <v>4.6418784515016212</v>
      </c>
      <c r="R393" s="53">
        <f t="shared" si="88"/>
        <v>100</v>
      </c>
      <c r="S393" s="5" t="s">
        <v>13</v>
      </c>
      <c r="T393" s="11">
        <v>9.27</v>
      </c>
      <c r="U393" s="13">
        <v>9.1300000000000008</v>
      </c>
      <c r="V393" s="13">
        <v>8.42</v>
      </c>
      <c r="W393" s="13">
        <v>8.0399999999999991</v>
      </c>
      <c r="X393" s="13">
        <v>7.44</v>
      </c>
      <c r="Y393" s="13">
        <v>7.8</v>
      </c>
      <c r="Z393" s="13">
        <v>7.78</v>
      </c>
      <c r="AA393" s="13">
        <v>7.2</v>
      </c>
      <c r="AB393" s="13">
        <v>6.86</v>
      </c>
      <c r="AC393" s="13">
        <v>6.25</v>
      </c>
      <c r="AD393" s="13">
        <v>6.25</v>
      </c>
      <c r="AE393" s="13">
        <v>5.23</v>
      </c>
      <c r="AF393" s="13">
        <v>5.28</v>
      </c>
      <c r="AG393" s="12">
        <v>5.05</v>
      </c>
      <c r="AH393" s="12"/>
      <c r="AI393" s="21">
        <v>100</v>
      </c>
    </row>
    <row r="394" spans="1:35" ht="15" thickBot="1" x14ac:dyDescent="0.35">
      <c r="A394" s="5" t="s">
        <v>14</v>
      </c>
      <c r="B394" s="55">
        <f t="shared" si="73"/>
        <v>7.6639529193438705</v>
      </c>
      <c r="C394" s="55">
        <f t="shared" si="74"/>
        <v>8.0122277514029498</v>
      </c>
      <c r="D394" s="55">
        <f t="shared" si="75"/>
        <v>7.5762486733143941</v>
      </c>
      <c r="E394" s="55">
        <f t="shared" si="76"/>
        <v>7.0334992087551713</v>
      </c>
      <c r="F394" s="55">
        <f t="shared" si="77"/>
        <v>6.6540830139754812</v>
      </c>
      <c r="G394" s="55">
        <f t="shared" si="78"/>
        <v>7.1135769986081714</v>
      </c>
      <c r="H394" s="55">
        <f t="shared" si="79"/>
        <v>6.5015538904459573</v>
      </c>
      <c r="I394" s="55">
        <f t="shared" si="80"/>
        <v>6.3528379950046716</v>
      </c>
      <c r="J394" s="55">
        <f t="shared" si="81"/>
        <v>6.1164178535339095</v>
      </c>
      <c r="K394" s="55">
        <f t="shared" si="82"/>
        <v>6.2753023572104967</v>
      </c>
      <c r="L394" s="55">
        <f t="shared" si="83"/>
        <v>6.0153673091955993</v>
      </c>
      <c r="M394" s="55">
        <f t="shared" si="84"/>
        <v>5.08557519368021</v>
      </c>
      <c r="N394" s="55">
        <f t="shared" si="85"/>
        <v>5.0595181350772496</v>
      </c>
      <c r="O394" s="55">
        <f t="shared" si="86"/>
        <v>4.9991420236801458</v>
      </c>
      <c r="P394" s="55">
        <f t="shared" si="87"/>
        <v>4.8339021398564954</v>
      </c>
      <c r="Q394" s="55">
        <f t="shared" si="89"/>
        <v>4.7067945369152255</v>
      </c>
      <c r="R394" s="53">
        <f t="shared" si="88"/>
        <v>100</v>
      </c>
      <c r="S394" s="5" t="s">
        <v>14</v>
      </c>
      <c r="T394" s="13">
        <v>8.4700000000000006</v>
      </c>
      <c r="U394" s="11">
        <v>8.86</v>
      </c>
      <c r="V394" s="13">
        <v>8.3800000000000008</v>
      </c>
      <c r="W394" s="13">
        <v>7.78</v>
      </c>
      <c r="X394" s="13">
        <v>7.36</v>
      </c>
      <c r="Y394" s="13">
        <v>7.86</v>
      </c>
      <c r="Z394" s="13">
        <v>7.19</v>
      </c>
      <c r="AA394" s="13">
        <v>7.02</v>
      </c>
      <c r="AB394" s="13">
        <v>6.76</v>
      </c>
      <c r="AC394" s="13">
        <v>6.94</v>
      </c>
      <c r="AD394" s="13">
        <v>6.65</v>
      </c>
      <c r="AE394" s="13">
        <v>5.62</v>
      </c>
      <c r="AF394" s="13">
        <v>5.59</v>
      </c>
      <c r="AG394" s="12">
        <v>5.53</v>
      </c>
      <c r="AH394" s="12"/>
      <c r="AI394" s="21">
        <v>100</v>
      </c>
    </row>
    <row r="395" spans="1:35" ht="15" thickBot="1" x14ac:dyDescent="0.35">
      <c r="A395" s="5" t="s">
        <v>15</v>
      </c>
      <c r="B395" s="55">
        <f t="shared" si="73"/>
        <v>7.2558932753730403</v>
      </c>
      <c r="C395" s="55">
        <f t="shared" si="74"/>
        <v>7.2175949642630925</v>
      </c>
      <c r="D395" s="55">
        <f t="shared" si="75"/>
        <v>7.1282322383398817</v>
      </c>
      <c r="E395" s="55">
        <f t="shared" si="76"/>
        <v>7.4527858747972564</v>
      </c>
      <c r="F395" s="55">
        <f t="shared" si="77"/>
        <v>7.4157969076568797</v>
      </c>
      <c r="G395" s="55">
        <f t="shared" si="78"/>
        <v>7.1277412343512943</v>
      </c>
      <c r="H395" s="55">
        <f t="shared" si="79"/>
        <v>6.7809287504112161</v>
      </c>
      <c r="I395" s="55">
        <f t="shared" si="80"/>
        <v>6.3547372883159055</v>
      </c>
      <c r="J395" s="55">
        <f t="shared" si="81"/>
        <v>6.4851806812844011</v>
      </c>
      <c r="K395" s="55">
        <f t="shared" si="82"/>
        <v>6.3719224279165223</v>
      </c>
      <c r="L395" s="55">
        <f t="shared" si="83"/>
        <v>6.139022869329108</v>
      </c>
      <c r="M395" s="55">
        <f t="shared" si="84"/>
        <v>5.4061175823618273</v>
      </c>
      <c r="N395" s="55">
        <f t="shared" si="85"/>
        <v>5.0380282589162233</v>
      </c>
      <c r="O395" s="55">
        <f t="shared" si="86"/>
        <v>4.6800863512347934</v>
      </c>
      <c r="P395" s="55">
        <f t="shared" si="87"/>
        <v>4.6018530490529352</v>
      </c>
      <c r="Q395" s="55">
        <f t="shared" si="89"/>
        <v>4.5440782463956211</v>
      </c>
      <c r="R395" s="53">
        <f t="shared" si="88"/>
        <v>100</v>
      </c>
      <c r="S395" s="5" t="s">
        <v>15</v>
      </c>
      <c r="T395" s="13">
        <v>7.99</v>
      </c>
      <c r="U395" s="13">
        <v>7.94</v>
      </c>
      <c r="V395" s="13">
        <v>7.85</v>
      </c>
      <c r="W395" s="11">
        <v>8.1999999999999993</v>
      </c>
      <c r="X395" s="13">
        <v>8.16</v>
      </c>
      <c r="Y395" s="13">
        <v>7.85</v>
      </c>
      <c r="Z395" s="13">
        <v>7.46</v>
      </c>
      <c r="AA395" s="13">
        <v>6.99</v>
      </c>
      <c r="AB395" s="13">
        <v>7.14</v>
      </c>
      <c r="AC395" s="13">
        <v>7.01</v>
      </c>
      <c r="AD395" s="13">
        <v>6.76</v>
      </c>
      <c r="AE395" s="13">
        <v>5.95</v>
      </c>
      <c r="AF395" s="13">
        <v>5.55</v>
      </c>
      <c r="AG395" s="12">
        <v>5.15</v>
      </c>
      <c r="AH395" s="12"/>
      <c r="AI395" s="21">
        <v>100</v>
      </c>
    </row>
    <row r="396" spans="1:35" ht="15" thickBot="1" x14ac:dyDescent="0.35">
      <c r="A396" s="14" t="s">
        <v>16</v>
      </c>
      <c r="B396" s="53">
        <f t="shared" si="73"/>
        <v>7.3884047618666298</v>
      </c>
      <c r="C396" s="53">
        <f t="shared" si="74"/>
        <v>7.3819983759811771</v>
      </c>
      <c r="D396" s="53">
        <f t="shared" si="75"/>
        <v>7.3155321224196284</v>
      </c>
      <c r="E396" s="53">
        <f t="shared" si="76"/>
        <v>7.1803573802366198</v>
      </c>
      <c r="F396" s="53">
        <f t="shared" si="77"/>
        <v>7.0759332903037748</v>
      </c>
      <c r="G396" s="53">
        <f t="shared" si="78"/>
        <v>7.0053829657402504</v>
      </c>
      <c r="H396" s="53">
        <f t="shared" si="79"/>
        <v>6.6628014805157783</v>
      </c>
      <c r="I396" s="53">
        <f t="shared" si="80"/>
        <v>6.2797796843893998</v>
      </c>
      <c r="J396" s="53">
        <f t="shared" si="81"/>
        <v>6.2516716663169856</v>
      </c>
      <c r="K396" s="53">
        <f t="shared" si="82"/>
        <v>6.2593593293795253</v>
      </c>
      <c r="L396" s="53">
        <f t="shared" si="83"/>
        <v>6.080380923704749</v>
      </c>
      <c r="M396" s="53">
        <f t="shared" si="84"/>
        <v>5.4037064145540281</v>
      </c>
      <c r="N396" s="53">
        <f t="shared" si="85"/>
        <v>5.1133369742959784</v>
      </c>
      <c r="O396" s="53">
        <f t="shared" si="86"/>
        <v>4.9495737350991469</v>
      </c>
      <c r="P396" s="53">
        <f t="shared" si="87"/>
        <v>4.8046292544408269</v>
      </c>
      <c r="Q396" s="53">
        <f t="shared" si="89"/>
        <v>4.8471516407555049</v>
      </c>
      <c r="R396" s="53">
        <f t="shared" si="88"/>
        <v>100</v>
      </c>
      <c r="S396" s="37" t="s">
        <v>16</v>
      </c>
      <c r="T396" s="22">
        <v>8.18</v>
      </c>
      <c r="U396" s="21">
        <v>8.17</v>
      </c>
      <c r="V396" s="21">
        <v>8.1</v>
      </c>
      <c r="W396" s="21">
        <v>7.95</v>
      </c>
      <c r="X396" s="21">
        <v>7.83</v>
      </c>
      <c r="Y396" s="21">
        <v>7.75</v>
      </c>
      <c r="Z396" s="21">
        <v>7.37</v>
      </c>
      <c r="AA396" s="21">
        <v>6.95</v>
      </c>
      <c r="AB396" s="21">
        <v>6.92</v>
      </c>
      <c r="AC396" s="21">
        <v>6.93</v>
      </c>
      <c r="AD396" s="21">
        <v>6.73</v>
      </c>
      <c r="AE396" s="21">
        <v>5.98</v>
      </c>
      <c r="AF396" s="21">
        <v>5.66</v>
      </c>
      <c r="AG396" s="24">
        <v>5.48</v>
      </c>
      <c r="AH396" s="24"/>
      <c r="AI396" s="21">
        <v>100</v>
      </c>
    </row>
    <row r="397" spans="1:35" ht="15" thickBot="1" x14ac:dyDescent="0.35">
      <c r="A397" s="5" t="s">
        <v>17</v>
      </c>
      <c r="B397" s="55">
        <f t="shared" si="73"/>
        <v>8.0730855212859645</v>
      </c>
      <c r="C397" s="55">
        <f t="shared" si="74"/>
        <v>8.222121144671009</v>
      </c>
      <c r="D397" s="55">
        <f t="shared" si="75"/>
        <v>7.8059827157387423</v>
      </c>
      <c r="E397" s="55">
        <f t="shared" si="76"/>
        <v>7.3008100182907363</v>
      </c>
      <c r="F397" s="55">
        <f t="shared" si="77"/>
        <v>6.992093369850287</v>
      </c>
      <c r="G397" s="55">
        <f t="shared" si="78"/>
        <v>6.8246702344891661</v>
      </c>
      <c r="H397" s="55">
        <f t="shared" si="79"/>
        <v>6.1762684963854024</v>
      </c>
      <c r="I397" s="55">
        <f t="shared" si="80"/>
        <v>5.8481965721806617</v>
      </c>
      <c r="J397" s="55">
        <f t="shared" si="81"/>
        <v>5.7959373276170751</v>
      </c>
      <c r="K397" s="55">
        <f t="shared" si="82"/>
        <v>6.1714296774443298</v>
      </c>
      <c r="L397" s="55">
        <f t="shared" si="83"/>
        <v>6.0204585264828561</v>
      </c>
      <c r="M397" s="55">
        <f t="shared" si="84"/>
        <v>5.3459271660972991</v>
      </c>
      <c r="N397" s="55">
        <f t="shared" si="85"/>
        <v>5.2878613388044249</v>
      </c>
      <c r="O397" s="55">
        <f t="shared" si="86"/>
        <v>5.0275328797747045</v>
      </c>
      <c r="P397" s="55">
        <f t="shared" si="87"/>
        <v>4.6713958057117422</v>
      </c>
      <c r="Q397" s="55">
        <f t="shared" si="89"/>
        <v>4.4362292051756009</v>
      </c>
      <c r="R397" s="53">
        <f t="shared" si="88"/>
        <v>100</v>
      </c>
      <c r="S397" s="5" t="s">
        <v>17</v>
      </c>
      <c r="T397" s="13">
        <v>8.8800000000000008</v>
      </c>
      <c r="U397" s="11">
        <v>9.0500000000000007</v>
      </c>
      <c r="V397" s="13">
        <v>8.59</v>
      </c>
      <c r="W397" s="13">
        <v>8.0299999999999994</v>
      </c>
      <c r="X397" s="13">
        <v>7.69</v>
      </c>
      <c r="Y397" s="13">
        <v>7.51</v>
      </c>
      <c r="Z397" s="13">
        <v>6.8</v>
      </c>
      <c r="AA397" s="13">
        <v>6.43</v>
      </c>
      <c r="AB397" s="13">
        <v>6.38</v>
      </c>
      <c r="AC397" s="13">
        <v>6.79</v>
      </c>
      <c r="AD397" s="13">
        <v>6.62</v>
      </c>
      <c r="AE397" s="13">
        <v>5.88</v>
      </c>
      <c r="AF397" s="13">
        <v>5.82</v>
      </c>
      <c r="AG397" s="12">
        <v>5.53</v>
      </c>
      <c r="AH397" s="12"/>
      <c r="AI397" s="21">
        <v>100</v>
      </c>
    </row>
    <row r="398" spans="1:35" ht="15" thickBot="1" x14ac:dyDescent="0.35">
      <c r="A398" s="5" t="s">
        <v>18</v>
      </c>
      <c r="B398" s="55">
        <f t="shared" si="73"/>
        <v>10.135567208082875</v>
      </c>
      <c r="C398" s="55">
        <f t="shared" si="74"/>
        <v>8.9653408364240939</v>
      </c>
      <c r="D398" s="55">
        <f t="shared" si="75"/>
        <v>7.2579613761350554</v>
      </c>
      <c r="E398" s="55">
        <f t="shared" si="76"/>
        <v>5.9406573730656094</v>
      </c>
      <c r="F398" s="55">
        <f t="shared" si="77"/>
        <v>5.7296329453894357</v>
      </c>
      <c r="G398" s="55">
        <f t="shared" si="78"/>
        <v>6.1005243637293773</v>
      </c>
      <c r="H398" s="55">
        <f t="shared" si="79"/>
        <v>5.5250031973398128</v>
      </c>
      <c r="I398" s="55">
        <f t="shared" si="80"/>
        <v>5.915078654559407</v>
      </c>
      <c r="J398" s="55">
        <f t="shared" si="81"/>
        <v>5.3587415270494949</v>
      </c>
      <c r="K398" s="55">
        <f t="shared" si="82"/>
        <v>6.7527816856375491</v>
      </c>
      <c r="L398" s="55">
        <f t="shared" si="83"/>
        <v>6.4458370635631157</v>
      </c>
      <c r="M398" s="55">
        <f t="shared" si="84"/>
        <v>6.113313722982479</v>
      </c>
      <c r="N398" s="55">
        <f t="shared" si="85"/>
        <v>5.115743701240568</v>
      </c>
      <c r="O398" s="55">
        <f t="shared" si="86"/>
        <v>5.0006394679626549</v>
      </c>
      <c r="P398" s="55">
        <f t="shared" si="87"/>
        <v>4.6169586903696125</v>
      </c>
      <c r="Q398" s="55">
        <f t="shared" si="89"/>
        <v>5.0262181864688582</v>
      </c>
      <c r="R398" s="53">
        <f t="shared" si="88"/>
        <v>100</v>
      </c>
      <c r="S398" s="5" t="s">
        <v>18</v>
      </c>
      <c r="T398" s="11">
        <v>11.22</v>
      </c>
      <c r="U398" s="13">
        <v>9.92</v>
      </c>
      <c r="V398" s="13">
        <v>8.0299999999999994</v>
      </c>
      <c r="W398" s="13">
        <v>6.57</v>
      </c>
      <c r="X398" s="13">
        <v>6.34</v>
      </c>
      <c r="Y398" s="13">
        <v>6.75</v>
      </c>
      <c r="Z398" s="13">
        <v>6.11</v>
      </c>
      <c r="AA398" s="13">
        <v>6.55</v>
      </c>
      <c r="AB398" s="13">
        <v>5.93</v>
      </c>
      <c r="AC398" s="13">
        <v>7.47</v>
      </c>
      <c r="AD398" s="13">
        <v>7.13</v>
      </c>
      <c r="AE398" s="13">
        <v>6.77</v>
      </c>
      <c r="AF398" s="13">
        <v>5.66</v>
      </c>
      <c r="AG398" s="12">
        <v>5.53</v>
      </c>
      <c r="AH398" s="12"/>
      <c r="AI398" s="21">
        <v>100</v>
      </c>
    </row>
    <row r="399" spans="1:35" ht="15" thickBot="1" x14ac:dyDescent="0.35">
      <c r="A399" s="5" t="s">
        <v>19</v>
      </c>
      <c r="B399" s="55">
        <f t="shared" si="73"/>
        <v>6.246252559939574</v>
      </c>
      <c r="C399" s="55">
        <f t="shared" si="74"/>
        <v>7.3609456397318196</v>
      </c>
      <c r="D399" s="55">
        <f t="shared" si="75"/>
        <v>6.6749207684101517</v>
      </c>
      <c r="E399" s="55">
        <f t="shared" si="76"/>
        <v>5.9916213080415197</v>
      </c>
      <c r="F399" s="55">
        <f t="shared" si="77"/>
        <v>6.7438347310798079</v>
      </c>
      <c r="G399" s="55">
        <f t="shared" si="78"/>
        <v>6.4066624617469108</v>
      </c>
      <c r="H399" s="55">
        <f t="shared" si="79"/>
        <v>6.5215190661963378</v>
      </c>
      <c r="I399" s="55">
        <f t="shared" si="80"/>
        <v>6.7668060519696942</v>
      </c>
      <c r="J399" s="55">
        <f t="shared" si="81"/>
        <v>6.9353921866361423</v>
      </c>
      <c r="K399" s="55">
        <f t="shared" si="82"/>
        <v>6.6383223927550787</v>
      </c>
      <c r="L399" s="55">
        <f t="shared" si="83"/>
        <v>5.9546335879645858</v>
      </c>
      <c r="M399" s="55">
        <f t="shared" si="84"/>
        <v>5.7630761324082505</v>
      </c>
      <c r="N399" s="55">
        <f t="shared" si="85"/>
        <v>5.3939776204826311</v>
      </c>
      <c r="O399" s="55">
        <f t="shared" si="86"/>
        <v>5.4430350176373024</v>
      </c>
      <c r="P399" s="55">
        <f t="shared" si="87"/>
        <v>5.3554325227182469</v>
      </c>
      <c r="Q399" s="55">
        <f t="shared" si="89"/>
        <v>5.8035679522819477</v>
      </c>
      <c r="R399" s="53">
        <f t="shared" si="88"/>
        <v>100</v>
      </c>
      <c r="S399" s="5" t="s">
        <v>19</v>
      </c>
      <c r="T399" s="13">
        <v>7.03</v>
      </c>
      <c r="U399" s="11">
        <v>8.2899999999999991</v>
      </c>
      <c r="V399" s="13">
        <v>7.51</v>
      </c>
      <c r="W399" s="13">
        <v>6.74</v>
      </c>
      <c r="X399" s="13">
        <v>7.59</v>
      </c>
      <c r="Y399" s="13">
        <v>7.21</v>
      </c>
      <c r="Z399" s="13">
        <v>7.34</v>
      </c>
      <c r="AA399" s="13">
        <v>7.62</v>
      </c>
      <c r="AB399" s="13">
        <v>7.81</v>
      </c>
      <c r="AC399" s="13">
        <v>7.47</v>
      </c>
      <c r="AD399" s="13">
        <v>6.7</v>
      </c>
      <c r="AE399" s="13">
        <v>6.49</v>
      </c>
      <c r="AF399" s="12">
        <v>6.07</v>
      </c>
      <c r="AG399" s="13">
        <v>6.13</v>
      </c>
      <c r="AH399" s="13"/>
      <c r="AI399" s="21">
        <v>100</v>
      </c>
    </row>
    <row r="400" spans="1:35" ht="15" thickBot="1" x14ac:dyDescent="0.35">
      <c r="A400" s="5" t="s">
        <v>20</v>
      </c>
      <c r="B400" s="55">
        <f t="shared" si="73"/>
        <v>6.0524920826933792</v>
      </c>
      <c r="C400" s="55">
        <f t="shared" si="74"/>
        <v>6.4204939311975862</v>
      </c>
      <c r="D400" s="55">
        <f t="shared" si="75"/>
        <v>6.0735595938727522</v>
      </c>
      <c r="E400" s="55">
        <f t="shared" si="76"/>
        <v>5.8706998491294362</v>
      </c>
      <c r="F400" s="55">
        <f t="shared" si="77"/>
        <v>6.3634077718728337</v>
      </c>
      <c r="G400" s="55">
        <f t="shared" si="78"/>
        <v>6.5737430850991529</v>
      </c>
      <c r="H400" s="55">
        <f t="shared" si="79"/>
        <v>6.6777214467263812</v>
      </c>
      <c r="I400" s="55">
        <f t="shared" si="80"/>
        <v>6.8839791771437895</v>
      </c>
      <c r="J400" s="55">
        <f t="shared" si="81"/>
        <v>7.2567382055917253</v>
      </c>
      <c r="K400" s="55">
        <f t="shared" si="82"/>
        <v>7.1106248216057519</v>
      </c>
      <c r="L400" s="55">
        <f t="shared" si="83"/>
        <v>6.8853383714134253</v>
      </c>
      <c r="M400" s="55">
        <f t="shared" si="84"/>
        <v>5.6301224634036942</v>
      </c>
      <c r="N400" s="55">
        <f t="shared" si="85"/>
        <v>5.8265260353662347</v>
      </c>
      <c r="O400" s="55">
        <f t="shared" si="86"/>
        <v>5.4092533945876884</v>
      </c>
      <c r="P400" s="55">
        <f t="shared" si="87"/>
        <v>5.3164883856849654</v>
      </c>
      <c r="Q400" s="55">
        <f t="shared" si="89"/>
        <v>5.6488113846112027</v>
      </c>
      <c r="R400" s="53">
        <f t="shared" si="88"/>
        <v>100</v>
      </c>
      <c r="S400" s="5" t="s">
        <v>20</v>
      </c>
      <c r="T400" s="13">
        <v>6.8</v>
      </c>
      <c r="U400" s="13">
        <v>7.21</v>
      </c>
      <c r="V400" s="13">
        <v>6.82</v>
      </c>
      <c r="W400" s="13">
        <v>6.59</v>
      </c>
      <c r="X400" s="13">
        <v>7.15</v>
      </c>
      <c r="Y400" s="13">
        <v>7.38</v>
      </c>
      <c r="Z400" s="13">
        <v>7.5</v>
      </c>
      <c r="AA400" s="13">
        <v>7.73</v>
      </c>
      <c r="AB400" s="11">
        <v>8.15</v>
      </c>
      <c r="AC400" s="13">
        <v>7.99</v>
      </c>
      <c r="AD400" s="13">
        <v>7.73</v>
      </c>
      <c r="AE400" s="13">
        <v>6.32</v>
      </c>
      <c r="AF400" s="13">
        <v>6.54</v>
      </c>
      <c r="AG400" s="12">
        <v>6.08</v>
      </c>
      <c r="AH400" s="12"/>
      <c r="AI400" s="21">
        <v>100</v>
      </c>
    </row>
    <row r="401" spans="1:35" ht="15" thickBot="1" x14ac:dyDescent="0.35">
      <c r="A401" s="5" t="s">
        <v>21</v>
      </c>
      <c r="B401" s="55">
        <f t="shared" si="73"/>
        <v>5.7085987261146496</v>
      </c>
      <c r="C401" s="55">
        <f t="shared" si="74"/>
        <v>6.1942675159235669</v>
      </c>
      <c r="D401" s="55">
        <f t="shared" si="75"/>
        <v>5.8996815286624207</v>
      </c>
      <c r="E401" s="55">
        <f t="shared" si="76"/>
        <v>5.6011146496815289</v>
      </c>
      <c r="F401" s="55">
        <f t="shared" si="77"/>
        <v>5.7484076433121016</v>
      </c>
      <c r="G401" s="55">
        <f t="shared" si="78"/>
        <v>6.0589171974522298</v>
      </c>
      <c r="H401" s="55">
        <f t="shared" si="79"/>
        <v>6.0191082802547768</v>
      </c>
      <c r="I401" s="55">
        <f t="shared" si="80"/>
        <v>6.4570063694267512</v>
      </c>
      <c r="J401" s="55">
        <f t="shared" si="81"/>
        <v>6.4769108280254786</v>
      </c>
      <c r="K401" s="55">
        <f t="shared" si="82"/>
        <v>8.0214968152866248</v>
      </c>
      <c r="L401" s="55">
        <f t="shared" si="83"/>
        <v>7.0859872611464967</v>
      </c>
      <c r="M401" s="55">
        <f t="shared" si="84"/>
        <v>6.5047770700636942</v>
      </c>
      <c r="N401" s="55">
        <f t="shared" si="85"/>
        <v>5.8797770700636942</v>
      </c>
      <c r="O401" s="55">
        <f t="shared" si="86"/>
        <v>6.0788216560509554</v>
      </c>
      <c r="P401" s="55">
        <f t="shared" si="87"/>
        <v>6.218152866242038</v>
      </c>
      <c r="Q401" s="55">
        <f t="shared" si="89"/>
        <v>6.0469745222929934</v>
      </c>
      <c r="R401" s="53">
        <f t="shared" si="88"/>
        <v>100</v>
      </c>
      <c r="S401" s="5" t="s">
        <v>21</v>
      </c>
      <c r="T401" s="13">
        <v>6.51</v>
      </c>
      <c r="U401" s="13">
        <v>7.06</v>
      </c>
      <c r="V401" s="13">
        <v>6.72</v>
      </c>
      <c r="W401" s="12">
        <v>6.38</v>
      </c>
      <c r="X401" s="13">
        <v>6.55</v>
      </c>
      <c r="Y401" s="13">
        <v>6.91</v>
      </c>
      <c r="Z401" s="13">
        <v>6.86</v>
      </c>
      <c r="AA401" s="13">
        <v>7.36</v>
      </c>
      <c r="AB401" s="13">
        <v>7.38</v>
      </c>
      <c r="AC401" s="11">
        <v>9.14</v>
      </c>
      <c r="AD401" s="13">
        <v>8.08</v>
      </c>
      <c r="AE401" s="13">
        <v>7.41</v>
      </c>
      <c r="AF401" s="13">
        <v>6.7</v>
      </c>
      <c r="AG401" s="13">
        <v>6.93</v>
      </c>
      <c r="AH401" s="13"/>
      <c r="AI401" s="21">
        <v>100</v>
      </c>
    </row>
    <row r="402" spans="1:35" ht="15" thickBot="1" x14ac:dyDescent="0.35">
      <c r="A402" s="5" t="s">
        <v>22</v>
      </c>
      <c r="B402" s="55">
        <f t="shared" si="73"/>
        <v>7.8280620188103818</v>
      </c>
      <c r="C402" s="55">
        <f t="shared" si="74"/>
        <v>8.4209516091194097</v>
      </c>
      <c r="D402" s="55">
        <f t="shared" si="75"/>
        <v>7.7576830386657853</v>
      </c>
      <c r="E402" s="55">
        <f t="shared" si="76"/>
        <v>7.3780630851585665</v>
      </c>
      <c r="F402" s="55">
        <f t="shared" si="77"/>
        <v>7.0666894154279252</v>
      </c>
      <c r="G402" s="55">
        <f t="shared" si="78"/>
        <v>6.535648019791422</v>
      </c>
      <c r="H402" s="55">
        <f t="shared" si="79"/>
        <v>6.2583974919490704</v>
      </c>
      <c r="I402" s="55">
        <f t="shared" si="80"/>
        <v>6.0248672396510914</v>
      </c>
      <c r="J402" s="55">
        <f t="shared" si="81"/>
        <v>6.2871888929173156</v>
      </c>
      <c r="K402" s="55">
        <f t="shared" si="82"/>
        <v>6.0195354987310452</v>
      </c>
      <c r="L402" s="55">
        <f t="shared" si="83"/>
        <v>5.4554373093902617</v>
      </c>
      <c r="M402" s="55">
        <f t="shared" si="84"/>
        <v>5.0086374202904729</v>
      </c>
      <c r="N402" s="55">
        <f t="shared" si="85"/>
        <v>5.0342297767066908</v>
      </c>
      <c r="O402" s="55">
        <f t="shared" si="86"/>
        <v>4.721789758792041</v>
      </c>
      <c r="P402" s="55">
        <f t="shared" si="87"/>
        <v>5.0118364648425011</v>
      </c>
      <c r="Q402" s="55">
        <f t="shared" si="89"/>
        <v>5.1909829597560195</v>
      </c>
      <c r="R402" s="53">
        <f t="shared" si="88"/>
        <v>100</v>
      </c>
      <c r="S402" s="5" t="s">
        <v>22</v>
      </c>
      <c r="T402" s="13">
        <v>8.7200000000000006</v>
      </c>
      <c r="U402" s="11">
        <v>9.3800000000000008</v>
      </c>
      <c r="V402" s="13">
        <v>8.64</v>
      </c>
      <c r="W402" s="13">
        <v>8.2200000000000006</v>
      </c>
      <c r="X402" s="13">
        <v>7.87</v>
      </c>
      <c r="Y402" s="13">
        <v>7.28</v>
      </c>
      <c r="Z402" s="13">
        <v>6.97</v>
      </c>
      <c r="AA402" s="13">
        <v>6.71</v>
      </c>
      <c r="AB402" s="13">
        <v>7</v>
      </c>
      <c r="AC402" s="13">
        <v>6.7</v>
      </c>
      <c r="AD402" s="13">
        <v>6.08</v>
      </c>
      <c r="AE402" s="13">
        <v>5.58</v>
      </c>
      <c r="AF402" s="13">
        <v>5.61</v>
      </c>
      <c r="AG402" s="12">
        <v>5.26</v>
      </c>
      <c r="AH402" s="12"/>
      <c r="AI402" s="21">
        <v>100</v>
      </c>
    </row>
    <row r="403" spans="1:35" ht="15" thickBot="1" x14ac:dyDescent="0.35">
      <c r="A403" s="5" t="s">
        <v>23</v>
      </c>
      <c r="B403" s="55">
        <f t="shared" si="73"/>
        <v>7.0721083748085167</v>
      </c>
      <c r="C403" s="55">
        <f t="shared" si="74"/>
        <v>7.2975816225460939</v>
      </c>
      <c r="D403" s="55">
        <f t="shared" si="75"/>
        <v>6.8229496699416163</v>
      </c>
      <c r="E403" s="55">
        <f t="shared" si="76"/>
        <v>6.4126068152595863</v>
      </c>
      <c r="F403" s="55">
        <f t="shared" si="77"/>
        <v>6.6239303093874398</v>
      </c>
      <c r="G403" s="55">
        <f t="shared" si="78"/>
        <v>6.5199603806898931</v>
      </c>
      <c r="H403" s="55">
        <f t="shared" si="79"/>
        <v>6.5956308021679888</v>
      </c>
      <c r="I403" s="55">
        <f t="shared" si="80"/>
        <v>6.7266698247276171</v>
      </c>
      <c r="J403" s="55">
        <f t="shared" si="81"/>
        <v>6.6879118039705432</v>
      </c>
      <c r="K403" s="55">
        <f t="shared" si="82"/>
        <v>6.7685038788781089</v>
      </c>
      <c r="L403" s="55">
        <f t="shared" si="83"/>
        <v>6.1917476176121369</v>
      </c>
      <c r="M403" s="55">
        <f t="shared" si="84"/>
        <v>5.4501159664589318</v>
      </c>
      <c r="N403" s="55">
        <f t="shared" si="85"/>
        <v>5.4525767931736668</v>
      </c>
      <c r="O403" s="55">
        <f t="shared" si="86"/>
        <v>5.2806265264815719</v>
      </c>
      <c r="P403" s="55">
        <f t="shared" si="87"/>
        <v>4.9905565774822049</v>
      </c>
      <c r="Q403" s="55">
        <f t="shared" si="89"/>
        <v>5.1065230364140834</v>
      </c>
      <c r="R403" s="53">
        <f t="shared" si="88"/>
        <v>100</v>
      </c>
      <c r="S403" s="5" t="s">
        <v>23</v>
      </c>
      <c r="T403" s="13">
        <v>7.87</v>
      </c>
      <c r="U403" s="11">
        <v>8.1199999999999992</v>
      </c>
      <c r="V403" s="13">
        <v>7.59</v>
      </c>
      <c r="W403" s="13">
        <v>7.13</v>
      </c>
      <c r="X403" s="13">
        <v>7.37</v>
      </c>
      <c r="Y403" s="13">
        <v>7.25</v>
      </c>
      <c r="Z403" s="13">
        <v>7.34</v>
      </c>
      <c r="AA403" s="13">
        <v>7.48</v>
      </c>
      <c r="AB403" s="13">
        <v>7.44</v>
      </c>
      <c r="AC403" s="13">
        <v>7.53</v>
      </c>
      <c r="AD403" s="13">
        <v>6.89</v>
      </c>
      <c r="AE403" s="13">
        <v>6.06</v>
      </c>
      <c r="AF403" s="13">
        <v>6.06</v>
      </c>
      <c r="AG403" s="12">
        <v>5.87</v>
      </c>
      <c r="AH403" s="12"/>
      <c r="AI403" s="21">
        <v>100</v>
      </c>
    </row>
    <row r="404" spans="1:35" ht="15" thickBot="1" x14ac:dyDescent="0.35">
      <c r="A404" s="5" t="s">
        <v>24</v>
      </c>
      <c r="B404" s="55">
        <f t="shared" si="73"/>
        <v>7.064575153432699</v>
      </c>
      <c r="C404" s="55">
        <f t="shared" si="74"/>
        <v>7.4143254679220822</v>
      </c>
      <c r="D404" s="55">
        <f t="shared" si="75"/>
        <v>6.892082491518317</v>
      </c>
      <c r="E404" s="55">
        <f t="shared" si="76"/>
        <v>7.6058780924789389</v>
      </c>
      <c r="F404" s="55">
        <f t="shared" si="77"/>
        <v>7.3266496397667069</v>
      </c>
      <c r="G404" s="55">
        <f t="shared" si="78"/>
        <v>7.274234742499905</v>
      </c>
      <c r="H404" s="55">
        <f t="shared" si="79"/>
        <v>6.4994472610833682</v>
      </c>
      <c r="I404" s="55">
        <f t="shared" si="80"/>
        <v>6.4117714329279911</v>
      </c>
      <c r="J404" s="55">
        <f t="shared" si="81"/>
        <v>6.6938588800365943</v>
      </c>
      <c r="K404" s="55">
        <f t="shared" si="82"/>
        <v>5.9829222734723446</v>
      </c>
      <c r="L404" s="55">
        <f t="shared" si="83"/>
        <v>5.5254831700529872</v>
      </c>
      <c r="M404" s="55">
        <f t="shared" si="84"/>
        <v>5.0156291693668278</v>
      </c>
      <c r="N404" s="55">
        <f t="shared" si="85"/>
        <v>5.2662676781153506</v>
      </c>
      <c r="O404" s="55">
        <f t="shared" si="86"/>
        <v>5.0613730797087637</v>
      </c>
      <c r="P404" s="55">
        <f t="shared" si="87"/>
        <v>5.0175351656310756</v>
      </c>
      <c r="Q404" s="55">
        <f t="shared" si="89"/>
        <v>4.9479663019860478</v>
      </c>
      <c r="R404" s="53">
        <f t="shared" si="88"/>
        <v>100</v>
      </c>
      <c r="S404" s="5" t="s">
        <v>24</v>
      </c>
      <c r="T404" s="13">
        <v>7.85</v>
      </c>
      <c r="U404" s="13">
        <v>8.23</v>
      </c>
      <c r="V404" s="13">
        <v>7.65</v>
      </c>
      <c r="W404" s="11">
        <v>8.4499999999999993</v>
      </c>
      <c r="X404" s="13">
        <v>8.14</v>
      </c>
      <c r="Y404" s="13">
        <v>8.08</v>
      </c>
      <c r="Z404" s="13">
        <v>7.22</v>
      </c>
      <c r="AA404" s="13">
        <v>7.12</v>
      </c>
      <c r="AB404" s="13">
        <v>7.43</v>
      </c>
      <c r="AC404" s="13">
        <v>6.65</v>
      </c>
      <c r="AD404" s="13">
        <v>6.14</v>
      </c>
      <c r="AE404" s="12">
        <v>5.57</v>
      </c>
      <c r="AF404" s="13">
        <v>5.85</v>
      </c>
      <c r="AG404" s="13">
        <v>5.62</v>
      </c>
      <c r="AH404" s="13"/>
      <c r="AI404" s="21">
        <v>100</v>
      </c>
    </row>
    <row r="405" spans="1:35" ht="46.2" thickBot="1" x14ac:dyDescent="0.35">
      <c r="A405" s="17" t="s">
        <v>25</v>
      </c>
      <c r="B405" s="53">
        <f t="shared" si="73"/>
        <v>6.805509640065396</v>
      </c>
      <c r="C405" s="53">
        <f t="shared" si="74"/>
        <v>7.2726855106572703</v>
      </c>
      <c r="D405" s="53">
        <f t="shared" si="75"/>
        <v>6.7585869714124458</v>
      </c>
      <c r="E405" s="53">
        <f t="shared" si="76"/>
        <v>6.4225812881913207</v>
      </c>
      <c r="F405" s="53">
        <f t="shared" si="77"/>
        <v>6.6825427164451652</v>
      </c>
      <c r="G405" s="53">
        <f t="shared" si="78"/>
        <v>6.5861543673766052</v>
      </c>
      <c r="H405" s="53">
        <f t="shared" si="79"/>
        <v>6.5044498604214667</v>
      </c>
      <c r="I405" s="53">
        <f t="shared" si="80"/>
        <v>6.6015765032275739</v>
      </c>
      <c r="J405" s="53">
        <f t="shared" si="81"/>
        <v>6.75005557711191</v>
      </c>
      <c r="K405" s="53">
        <f t="shared" si="82"/>
        <v>6.673437093682093</v>
      </c>
      <c r="L405" s="53">
        <f t="shared" si="83"/>
        <v>6.2024056891274766</v>
      </c>
      <c r="M405" s="53">
        <f t="shared" si="84"/>
        <v>5.5095580327589131</v>
      </c>
      <c r="N405" s="53">
        <f t="shared" si="85"/>
        <v>5.4728074111566025</v>
      </c>
      <c r="O405" s="53">
        <f t="shared" si="86"/>
        <v>5.2754368853191931</v>
      </c>
      <c r="P405" s="53">
        <f t="shared" si="87"/>
        <v>5.1435284042108993</v>
      </c>
      <c r="Q405" s="53">
        <f t="shared" si="89"/>
        <v>5.3386840488356704</v>
      </c>
      <c r="R405" s="53">
        <f t="shared" si="88"/>
        <v>100</v>
      </c>
      <c r="S405" s="17" t="s">
        <v>25</v>
      </c>
      <c r="T405" s="21">
        <v>7.6</v>
      </c>
      <c r="U405" s="22">
        <v>8.1199999999999992</v>
      </c>
      <c r="V405" s="21">
        <v>7.55</v>
      </c>
      <c r="W405" s="21">
        <v>7.17</v>
      </c>
      <c r="X405" s="21">
        <v>7.47</v>
      </c>
      <c r="Y405" s="21">
        <v>7.36</v>
      </c>
      <c r="Z405" s="21">
        <v>7.27</v>
      </c>
      <c r="AA405" s="21">
        <v>7.37</v>
      </c>
      <c r="AB405" s="21">
        <v>7.54</v>
      </c>
      <c r="AC405" s="21">
        <v>7.45</v>
      </c>
      <c r="AD405" s="21">
        <v>6.93</v>
      </c>
      <c r="AE405" s="21">
        <v>6.15</v>
      </c>
      <c r="AF405" s="21">
        <v>6.11</v>
      </c>
      <c r="AG405" s="24">
        <v>5.89</v>
      </c>
      <c r="AH405" s="24"/>
      <c r="AI405" s="21">
        <v>100</v>
      </c>
    </row>
    <row r="406" spans="1:35" ht="15" thickBot="1" x14ac:dyDescent="0.35">
      <c r="A406" s="19" t="s">
        <v>26</v>
      </c>
      <c r="B406" s="53">
        <f t="shared" si="73"/>
        <v>7.5686076524270938</v>
      </c>
      <c r="C406" s="53">
        <f t="shared" si="74"/>
        <v>7.6741625659211321</v>
      </c>
      <c r="D406" s="53">
        <f t="shared" si="75"/>
        <v>7.2277540890870489</v>
      </c>
      <c r="E406" s="53">
        <f t="shared" si="76"/>
        <v>6.9581693542010088</v>
      </c>
      <c r="F406" s="53">
        <f t="shared" si="77"/>
        <v>6.7894558630016446</v>
      </c>
      <c r="G406" s="53">
        <f t="shared" si="78"/>
        <v>6.7508713450648115</v>
      </c>
      <c r="H406" s="53">
        <f t="shared" si="79"/>
        <v>6.6068130161414258</v>
      </c>
      <c r="I406" s="53">
        <f t="shared" si="80"/>
        <v>6.3004280184832613</v>
      </c>
      <c r="J406" s="53">
        <f t="shared" si="81"/>
        <v>6.2298485613428953</v>
      </c>
      <c r="K406" s="53">
        <f t="shared" si="82"/>
        <v>6.1783890203425367</v>
      </c>
      <c r="L406" s="53">
        <f t="shared" si="83"/>
        <v>5.9208682834451531</v>
      </c>
      <c r="M406" s="53">
        <f t="shared" si="84"/>
        <v>5.4108348894876954</v>
      </c>
      <c r="N406" s="53">
        <f t="shared" si="85"/>
        <v>5.23299736619607</v>
      </c>
      <c r="O406" s="53">
        <f t="shared" si="86"/>
        <v>5.0921628619452841</v>
      </c>
      <c r="P406" s="53">
        <f t="shared" si="87"/>
        <v>5.0064577871586344</v>
      </c>
      <c r="Q406" s="53">
        <f t="shared" si="89"/>
        <v>5.0521793257543042</v>
      </c>
      <c r="R406" s="54">
        <f t="shared" si="88"/>
        <v>100</v>
      </c>
      <c r="S406" s="19" t="s">
        <v>26</v>
      </c>
      <c r="T406" s="21">
        <v>8.42</v>
      </c>
      <c r="U406" s="22">
        <v>8.5299999999999994</v>
      </c>
      <c r="V406" s="21">
        <v>8.0399999999999991</v>
      </c>
      <c r="W406" s="21">
        <v>7.74</v>
      </c>
      <c r="X406" s="21">
        <v>7.55</v>
      </c>
      <c r="Y406" s="21">
        <v>7.51</v>
      </c>
      <c r="Z406" s="21">
        <v>7.35</v>
      </c>
      <c r="AA406" s="21">
        <v>7.01</v>
      </c>
      <c r="AB406" s="21">
        <v>6.93</v>
      </c>
      <c r="AC406" s="21">
        <v>6.87</v>
      </c>
      <c r="AD406" s="21">
        <v>6.58</v>
      </c>
      <c r="AE406" s="21">
        <v>6.02</v>
      </c>
      <c r="AF406" s="21">
        <v>5.82</v>
      </c>
      <c r="AG406" s="24">
        <v>5.66</v>
      </c>
      <c r="AH406" s="24"/>
      <c r="AI406" s="25">
        <v>100</v>
      </c>
    </row>
    <row r="408" spans="1:35" ht="15.6" x14ac:dyDescent="0.3">
      <c r="A408" s="2"/>
    </row>
    <row r="409" spans="1:35" ht="16.2" thickBot="1" x14ac:dyDescent="0.35">
      <c r="A409" s="164" t="s">
        <v>28</v>
      </c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  <c r="L409" s="164"/>
      <c r="M409" s="164"/>
    </row>
    <row r="410" spans="1:35" ht="15" thickBot="1" x14ac:dyDescent="0.35">
      <c r="A410" s="3" t="s">
        <v>1</v>
      </c>
      <c r="B410" s="4">
        <v>2001</v>
      </c>
      <c r="C410" s="4">
        <v>2002</v>
      </c>
      <c r="D410" s="4">
        <v>2003</v>
      </c>
      <c r="E410" s="4">
        <v>2004</v>
      </c>
      <c r="F410" s="4">
        <v>2005</v>
      </c>
      <c r="G410" s="4">
        <v>2006</v>
      </c>
      <c r="H410" s="4">
        <v>2007</v>
      </c>
      <c r="I410" s="4">
        <v>2008</v>
      </c>
      <c r="J410" s="4">
        <v>2009</v>
      </c>
      <c r="K410" s="4">
        <v>2010</v>
      </c>
      <c r="L410" s="4">
        <v>2011</v>
      </c>
      <c r="M410" s="4">
        <v>2012</v>
      </c>
      <c r="N410" s="4">
        <v>2013</v>
      </c>
      <c r="O410" s="4">
        <v>2014</v>
      </c>
      <c r="P410" s="4">
        <v>2015</v>
      </c>
      <c r="Q410" s="4">
        <v>2016</v>
      </c>
      <c r="R410" s="4" t="s">
        <v>93</v>
      </c>
    </row>
    <row r="411" spans="1:35" ht="15" thickBot="1" x14ac:dyDescent="0.35">
      <c r="A411" s="5" t="s">
        <v>3</v>
      </c>
      <c r="B411" s="55">
        <v>6.72</v>
      </c>
      <c r="C411" s="93">
        <v>6.98</v>
      </c>
      <c r="D411" s="55">
        <v>6.51</v>
      </c>
      <c r="E411" s="55">
        <v>6.6</v>
      </c>
      <c r="F411" s="55">
        <v>6.55</v>
      </c>
      <c r="G411" s="55">
        <v>6.62</v>
      </c>
      <c r="H411" s="55">
        <v>6.56</v>
      </c>
      <c r="I411" s="88">
        <v>6.19</v>
      </c>
      <c r="J411" s="55">
        <v>6.5</v>
      </c>
      <c r="K411" s="55">
        <v>6.55</v>
      </c>
      <c r="L411" s="55">
        <v>6.62</v>
      </c>
      <c r="M411" s="55">
        <v>6.59</v>
      </c>
      <c r="N411" s="55">
        <v>6.34</v>
      </c>
      <c r="O411" s="55">
        <v>6.56</v>
      </c>
      <c r="P411" s="55">
        <f>P355/$P$378*100</f>
        <v>6.5924185971164757</v>
      </c>
      <c r="Q411" s="55">
        <f>Q355/$Q$378*100</f>
        <v>6.3377144577104447</v>
      </c>
      <c r="R411" s="55">
        <f t="shared" ref="R411:R434" si="90">R355/$R$378*100</f>
        <v>6.563605655277847</v>
      </c>
    </row>
    <row r="412" spans="1:35" ht="15" thickBot="1" x14ac:dyDescent="0.35">
      <c r="A412" s="5" t="s">
        <v>4</v>
      </c>
      <c r="B412" s="55">
        <v>0.17</v>
      </c>
      <c r="C412" s="93">
        <v>0.18</v>
      </c>
      <c r="D412" s="55">
        <v>0.16</v>
      </c>
      <c r="E412" s="55">
        <v>0.16</v>
      </c>
      <c r="F412" s="55">
        <v>0.16</v>
      </c>
      <c r="G412" s="55">
        <v>0.17</v>
      </c>
      <c r="H412" s="55">
        <v>0.15</v>
      </c>
      <c r="I412" s="88">
        <v>0.13</v>
      </c>
      <c r="J412" s="55">
        <v>0.16</v>
      </c>
      <c r="K412" s="55">
        <v>0.16</v>
      </c>
      <c r="L412" s="55">
        <v>0.14000000000000001</v>
      </c>
      <c r="M412" s="55">
        <v>0.15</v>
      </c>
      <c r="N412" s="55">
        <v>0.17</v>
      </c>
      <c r="O412" s="55">
        <v>0.16</v>
      </c>
      <c r="P412" s="55">
        <f t="shared" ref="P412:P434" si="91">P356/$P$378*100</f>
        <v>0.16523570387169934</v>
      </c>
      <c r="Q412" s="55">
        <f t="shared" ref="Q412:Q434" si="92">Q356/$Q$378*100</f>
        <v>0.15491120698304406</v>
      </c>
      <c r="R412" s="55">
        <f t="shared" si="90"/>
        <v>0.15900146592782283</v>
      </c>
    </row>
    <row r="413" spans="1:35" ht="15" thickBot="1" x14ac:dyDescent="0.35">
      <c r="A413" s="5" t="s">
        <v>5</v>
      </c>
      <c r="B413" s="93">
        <v>20.32</v>
      </c>
      <c r="C413" s="55">
        <v>20.079999999999998</v>
      </c>
      <c r="D413" s="55">
        <v>19.71</v>
      </c>
      <c r="E413" s="55">
        <v>19.16</v>
      </c>
      <c r="F413" s="55">
        <v>17.809999999999999</v>
      </c>
      <c r="G413" s="55">
        <v>17.57</v>
      </c>
      <c r="H413" s="55">
        <v>18.579999999999998</v>
      </c>
      <c r="I413" s="55">
        <v>18.329999999999998</v>
      </c>
      <c r="J413" s="55">
        <v>17.77</v>
      </c>
      <c r="K413" s="55">
        <v>17.66</v>
      </c>
      <c r="L413" s="88">
        <v>17.41</v>
      </c>
      <c r="M413" s="55">
        <v>18.39</v>
      </c>
      <c r="N413" s="55">
        <v>18.2</v>
      </c>
      <c r="O413" s="55">
        <v>18.22</v>
      </c>
      <c r="P413" s="55">
        <f t="shared" si="91"/>
        <v>18.306739024785358</v>
      </c>
      <c r="Q413" s="55">
        <f t="shared" si="92"/>
        <v>18.234172770141466</v>
      </c>
      <c r="R413" s="55">
        <f t="shared" si="90"/>
        <v>18.555868476063608</v>
      </c>
    </row>
    <row r="414" spans="1:35" ht="15" thickBot="1" x14ac:dyDescent="0.35">
      <c r="A414" s="5" t="s">
        <v>6</v>
      </c>
      <c r="B414" s="55">
        <v>1.54</v>
      </c>
      <c r="C414" s="55">
        <v>1.42</v>
      </c>
      <c r="D414" s="55">
        <v>1.32</v>
      </c>
      <c r="E414" s="55">
        <v>1.31</v>
      </c>
      <c r="F414" s="55">
        <v>1.38</v>
      </c>
      <c r="G414" s="55">
        <v>1.34</v>
      </c>
      <c r="H414" s="55">
        <v>1.28</v>
      </c>
      <c r="I414" s="55">
        <v>1.3</v>
      </c>
      <c r="J414" s="55">
        <v>1.2</v>
      </c>
      <c r="K414" s="88">
        <v>1.17</v>
      </c>
      <c r="L414" s="55">
        <v>1.34</v>
      </c>
      <c r="M414" s="93">
        <v>1.62</v>
      </c>
      <c r="N414" s="55">
        <v>1.62</v>
      </c>
      <c r="O414" s="55">
        <v>1.58</v>
      </c>
      <c r="P414" s="55">
        <f t="shared" si="91"/>
        <v>1.631297586262757</v>
      </c>
      <c r="Q414" s="55">
        <f t="shared" si="92"/>
        <v>1.690378248219123</v>
      </c>
      <c r="R414" s="55">
        <f t="shared" si="90"/>
        <v>1.4092574457170779</v>
      </c>
    </row>
    <row r="415" spans="1:35" ht="15" thickBot="1" x14ac:dyDescent="0.35">
      <c r="A415" s="5" t="s">
        <v>7</v>
      </c>
      <c r="B415" s="93">
        <v>8.18</v>
      </c>
      <c r="C415" s="55">
        <v>7.72</v>
      </c>
      <c r="D415" s="55">
        <v>7.56</v>
      </c>
      <c r="E415" s="55">
        <v>7.67</v>
      </c>
      <c r="F415" s="55">
        <v>7.57</v>
      </c>
      <c r="G415" s="55">
        <v>7.99</v>
      </c>
      <c r="H415" s="55">
        <v>7.77</v>
      </c>
      <c r="I415" s="55">
        <v>7.39</v>
      </c>
      <c r="J415" s="88">
        <v>7.06</v>
      </c>
      <c r="K415" s="55">
        <v>7.17</v>
      </c>
      <c r="L415" s="55">
        <v>7.37</v>
      </c>
      <c r="M415" s="55">
        <v>7.49</v>
      </c>
      <c r="N415" s="55">
        <v>7.35</v>
      </c>
      <c r="O415" s="55">
        <v>7.77</v>
      </c>
      <c r="P415" s="55">
        <f t="shared" si="91"/>
        <v>7.7579782925643936</v>
      </c>
      <c r="Q415" s="55">
        <f t="shared" si="92"/>
        <v>7.6821510986254644</v>
      </c>
      <c r="R415" s="55">
        <f t="shared" si="90"/>
        <v>7.6056309470948076</v>
      </c>
    </row>
    <row r="416" spans="1:35" ht="15" thickBot="1" x14ac:dyDescent="0.35">
      <c r="A416" s="5" t="s">
        <v>8</v>
      </c>
      <c r="B416" s="93">
        <v>2.17</v>
      </c>
      <c r="C416" s="55">
        <v>2.09</v>
      </c>
      <c r="D416" s="55">
        <v>2.08</v>
      </c>
      <c r="E416" s="55">
        <v>2.0499999999999998</v>
      </c>
      <c r="F416" s="55">
        <v>1.99</v>
      </c>
      <c r="G416" s="55">
        <v>1.99</v>
      </c>
      <c r="H416" s="55">
        <v>2.0699999999999998</v>
      </c>
      <c r="I416" s="55">
        <v>2.08</v>
      </c>
      <c r="J416" s="55">
        <v>1.96</v>
      </c>
      <c r="K416" s="55">
        <v>1.69</v>
      </c>
      <c r="L416" s="88">
        <v>1.61</v>
      </c>
      <c r="M416" s="55">
        <v>1.75</v>
      </c>
      <c r="N416" s="55">
        <v>1.78</v>
      </c>
      <c r="O416" s="55">
        <v>1.75</v>
      </c>
      <c r="P416" s="55">
        <f t="shared" si="91"/>
        <v>1.9143852259841245</v>
      </c>
      <c r="Q416" s="55">
        <f t="shared" si="92"/>
        <v>1.8581318350556837</v>
      </c>
      <c r="R416" s="55">
        <f t="shared" si="90"/>
        <v>1.9428916693531872</v>
      </c>
    </row>
    <row r="417" spans="1:18" ht="15" thickBot="1" x14ac:dyDescent="0.35">
      <c r="A417" s="5" t="s">
        <v>9</v>
      </c>
      <c r="B417" s="55">
        <v>3.72</v>
      </c>
      <c r="C417" s="55">
        <v>3.73</v>
      </c>
      <c r="D417" s="88">
        <v>3.66</v>
      </c>
      <c r="E417" s="55">
        <v>3.67</v>
      </c>
      <c r="F417" s="55">
        <v>3.88</v>
      </c>
      <c r="G417" s="55">
        <v>3.95</v>
      </c>
      <c r="H417" s="55">
        <v>3.96</v>
      </c>
      <c r="I417" s="55">
        <v>3.88</v>
      </c>
      <c r="J417" s="55">
        <v>4.03</v>
      </c>
      <c r="K417" s="55">
        <v>4.0599999999999996</v>
      </c>
      <c r="L417" s="55">
        <v>4.04</v>
      </c>
      <c r="M417" s="55">
        <v>4.22</v>
      </c>
      <c r="N417" s="93">
        <v>4.29</v>
      </c>
      <c r="O417" s="55">
        <v>4.24</v>
      </c>
      <c r="P417" s="55">
        <f t="shared" si="91"/>
        <v>4.3062530374210271</v>
      </c>
      <c r="Q417" s="55">
        <f t="shared" si="92"/>
        <v>4.1637403431323365</v>
      </c>
      <c r="R417" s="55">
        <f t="shared" si="90"/>
        <v>3.9593230373700079</v>
      </c>
    </row>
    <row r="418" spans="1:18" ht="15" thickBot="1" x14ac:dyDescent="0.35">
      <c r="A418" s="5" t="s">
        <v>10</v>
      </c>
      <c r="B418" s="55">
        <v>10.25</v>
      </c>
      <c r="C418" s="55">
        <v>10.029999999999999</v>
      </c>
      <c r="D418" s="55">
        <v>10.25</v>
      </c>
      <c r="E418" s="93">
        <v>10.42</v>
      </c>
      <c r="F418" s="55">
        <v>9.9499999999999993</v>
      </c>
      <c r="G418" s="55">
        <v>9.98</v>
      </c>
      <c r="H418" s="55">
        <v>9.76</v>
      </c>
      <c r="I418" s="55">
        <v>9.57</v>
      </c>
      <c r="J418" s="88">
        <v>9.1199999999999992</v>
      </c>
      <c r="K418" s="55">
        <v>9.19</v>
      </c>
      <c r="L418" s="55">
        <v>9.58</v>
      </c>
      <c r="M418" s="55">
        <v>9.33</v>
      </c>
      <c r="N418" s="55">
        <v>9.65</v>
      </c>
      <c r="O418" s="55">
        <v>9.52</v>
      </c>
      <c r="P418" s="55">
        <f t="shared" si="91"/>
        <v>9.6338895188725093</v>
      </c>
      <c r="Q418" s="55">
        <f t="shared" si="92"/>
        <v>9.4688471957459619</v>
      </c>
      <c r="R418" s="55">
        <f t="shared" si="90"/>
        <v>9.7686145461402312</v>
      </c>
    </row>
    <row r="419" spans="1:18" ht="15" thickBot="1" x14ac:dyDescent="0.35">
      <c r="A419" s="14" t="s">
        <v>11</v>
      </c>
      <c r="B419" s="95">
        <v>53.06</v>
      </c>
      <c r="C419" s="53">
        <v>52.22</v>
      </c>
      <c r="D419" s="53">
        <v>51.26</v>
      </c>
      <c r="E419" s="53">
        <v>51.06</v>
      </c>
      <c r="F419" s="53">
        <v>49.29</v>
      </c>
      <c r="G419" s="53">
        <v>49.61</v>
      </c>
      <c r="H419" s="53">
        <v>50.13</v>
      </c>
      <c r="I419" s="53">
        <v>48.87</v>
      </c>
      <c r="J419" s="53">
        <v>47.81</v>
      </c>
      <c r="K419" s="89">
        <v>47.65</v>
      </c>
      <c r="L419" s="53">
        <v>48.11</v>
      </c>
      <c r="M419" s="53">
        <v>49.55</v>
      </c>
      <c r="N419" s="53">
        <v>49.41</v>
      </c>
      <c r="O419" s="53">
        <v>49.78</v>
      </c>
      <c r="P419" s="53">
        <f t="shared" si="91"/>
        <v>50.308196986878343</v>
      </c>
      <c r="Q419" s="53">
        <f t="shared" si="92"/>
        <v>49.590047155613526</v>
      </c>
      <c r="R419" s="53">
        <f t="shared" si="90"/>
        <v>49.964193242944589</v>
      </c>
    </row>
    <row r="420" spans="1:18" ht="15" thickBot="1" x14ac:dyDescent="0.35">
      <c r="A420" s="5" t="s">
        <v>12</v>
      </c>
      <c r="B420" s="55">
        <v>7.99</v>
      </c>
      <c r="C420" s="88">
        <v>7.8</v>
      </c>
      <c r="D420" s="55">
        <v>8.52</v>
      </c>
      <c r="E420" s="55">
        <v>8.11</v>
      </c>
      <c r="F420" s="55">
        <v>8.2799999999999994</v>
      </c>
      <c r="G420" s="55">
        <v>8.3000000000000007</v>
      </c>
      <c r="H420" s="55">
        <v>8.1199999999999992</v>
      </c>
      <c r="I420" s="55">
        <v>8.01</v>
      </c>
      <c r="J420" s="55">
        <v>7.92</v>
      </c>
      <c r="K420" s="55">
        <v>8.3000000000000007</v>
      </c>
      <c r="L420" s="55">
        <v>8.52</v>
      </c>
      <c r="M420" s="55">
        <v>8.6300000000000008</v>
      </c>
      <c r="N420" s="55">
        <v>8.39</v>
      </c>
      <c r="O420" s="93">
        <v>8.7799999999999994</v>
      </c>
      <c r="P420" s="55">
        <f t="shared" si="91"/>
        <v>8.4873643285274589</v>
      </c>
      <c r="Q420" s="55">
        <f t="shared" si="92"/>
        <v>8.8379652854419586</v>
      </c>
      <c r="R420" s="55">
        <f t="shared" si="90"/>
        <v>8.2831004677587128</v>
      </c>
    </row>
    <row r="421" spans="1:18" ht="15" thickBot="1" x14ac:dyDescent="0.35">
      <c r="A421" s="5" t="s">
        <v>13</v>
      </c>
      <c r="B421" s="93">
        <v>1.62</v>
      </c>
      <c r="C421" s="55">
        <v>1.57</v>
      </c>
      <c r="D421" s="55">
        <v>1.54</v>
      </c>
      <c r="E421" s="55">
        <v>1.53</v>
      </c>
      <c r="F421" s="55">
        <v>1.45</v>
      </c>
      <c r="G421" s="55">
        <v>1.53</v>
      </c>
      <c r="H421" s="55">
        <v>1.56</v>
      </c>
      <c r="I421" s="55">
        <v>1.51</v>
      </c>
      <c r="J421" s="55">
        <v>1.46</v>
      </c>
      <c r="K421" s="55">
        <v>1.34</v>
      </c>
      <c r="L421" s="55">
        <v>1.4</v>
      </c>
      <c r="M421" s="88">
        <v>1.28</v>
      </c>
      <c r="N421" s="55">
        <v>1.34</v>
      </c>
      <c r="O421" s="55">
        <v>1.31</v>
      </c>
      <c r="P421" s="55">
        <f t="shared" si="91"/>
        <v>1.3437550623683785</v>
      </c>
      <c r="Q421" s="55">
        <f t="shared" si="92"/>
        <v>1.3392194240995283</v>
      </c>
      <c r="R421" s="55">
        <f t="shared" si="90"/>
        <v>1.4575945401791961</v>
      </c>
    </row>
    <row r="422" spans="1:18" ht="15" thickBot="1" x14ac:dyDescent="0.35">
      <c r="A422" s="5" t="s">
        <v>14</v>
      </c>
      <c r="B422" s="55">
        <v>3.23</v>
      </c>
      <c r="C422" s="55">
        <v>3.33</v>
      </c>
      <c r="D422" s="55">
        <v>3.34</v>
      </c>
      <c r="E422" s="55">
        <v>3.22</v>
      </c>
      <c r="F422" s="55">
        <v>3.13</v>
      </c>
      <c r="G422" s="93">
        <v>3.36</v>
      </c>
      <c r="H422" s="55">
        <v>3.14</v>
      </c>
      <c r="I422" s="55">
        <v>3.22</v>
      </c>
      <c r="J422" s="55">
        <v>3.13</v>
      </c>
      <c r="K422" s="55">
        <v>3.24</v>
      </c>
      <c r="L422" s="55">
        <v>3.24</v>
      </c>
      <c r="M422" s="94">
        <v>3</v>
      </c>
      <c r="N422" s="55">
        <v>3.08</v>
      </c>
      <c r="O422" s="55">
        <v>3.13</v>
      </c>
      <c r="P422" s="55">
        <f t="shared" si="91"/>
        <v>3.0803499109023167</v>
      </c>
      <c r="Q422" s="88">
        <f t="shared" si="92"/>
        <v>2.9722082873482494</v>
      </c>
      <c r="R422" s="55">
        <f t="shared" si="90"/>
        <v>3.1903090613804053</v>
      </c>
    </row>
    <row r="423" spans="1:18" ht="15" thickBot="1" x14ac:dyDescent="0.35">
      <c r="A423" s="5" t="s">
        <v>15</v>
      </c>
      <c r="B423" s="55">
        <v>11.88</v>
      </c>
      <c r="C423" s="55">
        <v>11.65</v>
      </c>
      <c r="D423" s="55">
        <v>12.22</v>
      </c>
      <c r="E423" s="55">
        <v>13.27</v>
      </c>
      <c r="F423" s="93">
        <v>13.53</v>
      </c>
      <c r="G423" s="55">
        <v>13.08</v>
      </c>
      <c r="H423" s="55">
        <v>12.71</v>
      </c>
      <c r="I423" s="55">
        <v>12.5</v>
      </c>
      <c r="J423" s="55">
        <v>12.9</v>
      </c>
      <c r="K423" s="55">
        <v>12.78</v>
      </c>
      <c r="L423" s="55">
        <v>12.84</v>
      </c>
      <c r="M423" s="55">
        <v>12.38</v>
      </c>
      <c r="N423" s="55">
        <v>11.93</v>
      </c>
      <c r="O423" s="94">
        <v>11.39</v>
      </c>
      <c r="P423" s="94">
        <f t="shared" si="91"/>
        <v>11.387088935687672</v>
      </c>
      <c r="Q423" s="88">
        <f t="shared" si="92"/>
        <v>11.142369820407344</v>
      </c>
      <c r="R423" s="55">
        <f t="shared" si="90"/>
        <v>12.388266089216813</v>
      </c>
    </row>
    <row r="424" spans="1:18" ht="15" thickBot="1" x14ac:dyDescent="0.35">
      <c r="A424" s="14" t="s">
        <v>16</v>
      </c>
      <c r="B424" s="53">
        <v>24.72</v>
      </c>
      <c r="C424" s="91">
        <v>24.36</v>
      </c>
      <c r="D424" s="53">
        <v>25.63</v>
      </c>
      <c r="E424" s="53">
        <v>26.13</v>
      </c>
      <c r="F424" s="95">
        <v>26.39</v>
      </c>
      <c r="G424" s="53">
        <v>26.27</v>
      </c>
      <c r="H424" s="53">
        <v>25.53</v>
      </c>
      <c r="I424" s="53">
        <v>25.24</v>
      </c>
      <c r="J424" s="53">
        <v>25.41</v>
      </c>
      <c r="K424" s="53">
        <v>25.65</v>
      </c>
      <c r="L424" s="53">
        <v>26</v>
      </c>
      <c r="M424" s="53">
        <v>25.29</v>
      </c>
      <c r="N424" s="53">
        <v>24.74</v>
      </c>
      <c r="O424" s="53">
        <v>24.61</v>
      </c>
      <c r="P424" s="91">
        <f t="shared" si="91"/>
        <v>24.298558237485825</v>
      </c>
      <c r="Q424" s="89">
        <f t="shared" si="92"/>
        <v>24.29176281729708</v>
      </c>
      <c r="R424" s="53">
        <f t="shared" si="90"/>
        <v>25.319270158535129</v>
      </c>
    </row>
    <row r="425" spans="1:18" ht="15" thickBot="1" x14ac:dyDescent="0.35">
      <c r="A425" s="5" t="s">
        <v>17</v>
      </c>
      <c r="B425" s="55">
        <v>2.23</v>
      </c>
      <c r="C425" s="55">
        <v>2.2400000000000002</v>
      </c>
      <c r="D425" s="93">
        <v>2.2599999999999998</v>
      </c>
      <c r="E425" s="55">
        <v>2.2000000000000002</v>
      </c>
      <c r="F425" s="55">
        <v>2.16</v>
      </c>
      <c r="G425" s="55">
        <v>2.12</v>
      </c>
      <c r="H425" s="55">
        <v>1.96</v>
      </c>
      <c r="I425" s="94">
        <v>1.94</v>
      </c>
      <c r="J425" s="55">
        <v>1.95</v>
      </c>
      <c r="K425" s="55">
        <v>2.09</v>
      </c>
      <c r="L425" s="55">
        <v>2.13</v>
      </c>
      <c r="M425" s="55">
        <v>2.0699999999999998</v>
      </c>
      <c r="N425" s="55">
        <v>2.12</v>
      </c>
      <c r="O425" s="55">
        <v>2.0699999999999998</v>
      </c>
      <c r="P425" s="55">
        <f t="shared" si="91"/>
        <v>1.9548841730115019</v>
      </c>
      <c r="Q425" s="88">
        <f t="shared" si="92"/>
        <v>1.8396709140162535</v>
      </c>
      <c r="R425" s="55">
        <f t="shared" si="90"/>
        <v>2.0951008002789924</v>
      </c>
    </row>
    <row r="426" spans="1:18" ht="15" thickBot="1" x14ac:dyDescent="0.35">
      <c r="A426" s="5" t="s">
        <v>18</v>
      </c>
      <c r="B426" s="93">
        <v>0.42</v>
      </c>
      <c r="C426" s="55">
        <v>0.37</v>
      </c>
      <c r="D426" s="55">
        <v>0.32</v>
      </c>
      <c r="E426" s="55">
        <v>0.27</v>
      </c>
      <c r="F426" s="55">
        <v>0.27</v>
      </c>
      <c r="G426" s="55">
        <v>0.28999999999999998</v>
      </c>
      <c r="H426" s="55">
        <v>0.27</v>
      </c>
      <c r="I426" s="55">
        <v>0.3</v>
      </c>
      <c r="J426" s="88">
        <v>0.27</v>
      </c>
      <c r="K426" s="55">
        <v>0.35</v>
      </c>
      <c r="L426" s="55">
        <v>0.35</v>
      </c>
      <c r="M426" s="55">
        <v>0.36</v>
      </c>
      <c r="N426" s="55">
        <v>0.31</v>
      </c>
      <c r="O426" s="55">
        <v>0.31</v>
      </c>
      <c r="P426" s="55">
        <f t="shared" si="91"/>
        <v>0.292402397537664</v>
      </c>
      <c r="Q426" s="55">
        <f t="shared" si="92"/>
        <v>0.3154409551520016</v>
      </c>
      <c r="R426" s="55">
        <f t="shared" si="90"/>
        <v>0.31707025301954772</v>
      </c>
    </row>
    <row r="427" spans="1:18" ht="15" thickBot="1" x14ac:dyDescent="0.35">
      <c r="A427" s="5" t="s">
        <v>19</v>
      </c>
      <c r="B427" s="88">
        <v>4.3</v>
      </c>
      <c r="C427" s="55">
        <v>5</v>
      </c>
      <c r="D427" s="55">
        <v>4.8099999999999996</v>
      </c>
      <c r="E427" s="55">
        <v>4.4800000000000004</v>
      </c>
      <c r="F427" s="55">
        <v>5.17</v>
      </c>
      <c r="G427" s="55">
        <v>4.9400000000000004</v>
      </c>
      <c r="H427" s="55">
        <v>5.14</v>
      </c>
      <c r="I427" s="55">
        <v>5.59</v>
      </c>
      <c r="J427" s="93">
        <v>5.8</v>
      </c>
      <c r="K427" s="55">
        <v>5.6</v>
      </c>
      <c r="L427" s="55">
        <v>5.24</v>
      </c>
      <c r="M427" s="55">
        <v>5.55</v>
      </c>
      <c r="N427" s="55">
        <v>5.37</v>
      </c>
      <c r="O427" s="55">
        <v>5.57</v>
      </c>
      <c r="P427" s="55">
        <f t="shared" si="91"/>
        <v>5.5706301636157463</v>
      </c>
      <c r="Q427" s="55">
        <f t="shared" si="92"/>
        <v>5.9821410655162035</v>
      </c>
      <c r="R427" s="55">
        <f t="shared" si="90"/>
        <v>5.2076325569795809</v>
      </c>
    </row>
    <row r="428" spans="1:18" ht="15" thickBot="1" x14ac:dyDescent="0.35">
      <c r="A428" s="5" t="s">
        <v>20</v>
      </c>
      <c r="B428" s="88">
        <v>4.7699999999999996</v>
      </c>
      <c r="C428" s="55">
        <v>4.99</v>
      </c>
      <c r="D428" s="55">
        <v>5.01</v>
      </c>
      <c r="E428" s="55">
        <v>5.03</v>
      </c>
      <c r="F428" s="55">
        <v>5.59</v>
      </c>
      <c r="G428" s="55">
        <v>5.81</v>
      </c>
      <c r="H428" s="55">
        <v>6.03</v>
      </c>
      <c r="I428" s="55">
        <v>6.52</v>
      </c>
      <c r="J428" s="93">
        <v>6.95</v>
      </c>
      <c r="K428" s="55">
        <v>6.87</v>
      </c>
      <c r="L428" s="55">
        <v>6.94</v>
      </c>
      <c r="M428" s="55">
        <v>6.21</v>
      </c>
      <c r="N428" s="55">
        <v>6.64</v>
      </c>
      <c r="O428" s="55">
        <v>6.34</v>
      </c>
      <c r="P428" s="55">
        <f t="shared" si="91"/>
        <v>6.3364652519034506</v>
      </c>
      <c r="Q428" s="55">
        <f t="shared" si="92"/>
        <v>6.671616333901877</v>
      </c>
      <c r="R428" s="55">
        <f t="shared" si="90"/>
        <v>5.966954783324514</v>
      </c>
    </row>
    <row r="429" spans="1:18" ht="15" thickBot="1" x14ac:dyDescent="0.35">
      <c r="A429" s="5" t="s">
        <v>21</v>
      </c>
      <c r="B429" s="88">
        <v>0.38</v>
      </c>
      <c r="C429" s="55">
        <v>0.41</v>
      </c>
      <c r="D429" s="55">
        <v>0.42</v>
      </c>
      <c r="E429" s="55">
        <v>0.41</v>
      </c>
      <c r="F429" s="55">
        <v>0.43</v>
      </c>
      <c r="G429" s="55">
        <v>0.46</v>
      </c>
      <c r="H429" s="55">
        <v>0.46</v>
      </c>
      <c r="I429" s="55">
        <v>0.52</v>
      </c>
      <c r="J429" s="55">
        <v>0.53</v>
      </c>
      <c r="K429" s="93">
        <v>0.66</v>
      </c>
      <c r="L429" s="55">
        <v>0.61</v>
      </c>
      <c r="M429" s="55">
        <v>0.61</v>
      </c>
      <c r="N429" s="55">
        <v>0.56999999999999995</v>
      </c>
      <c r="O429" s="55">
        <v>0.61</v>
      </c>
      <c r="P429" s="55">
        <f t="shared" si="91"/>
        <v>0.63259355256763328</v>
      </c>
      <c r="Q429" s="55">
        <f t="shared" si="92"/>
        <v>0.60961171867161634</v>
      </c>
      <c r="R429" s="55">
        <f t="shared" si="90"/>
        <v>0.50932374701694838</v>
      </c>
    </row>
    <row r="430" spans="1:18" ht="15" thickBot="1" x14ac:dyDescent="0.35">
      <c r="A430" s="5" t="s">
        <v>22</v>
      </c>
      <c r="B430" s="55">
        <v>1.97</v>
      </c>
      <c r="C430" s="93">
        <v>2.09</v>
      </c>
      <c r="D430" s="55">
        <v>2.04</v>
      </c>
      <c r="E430" s="55">
        <v>2.02</v>
      </c>
      <c r="F430" s="55">
        <v>1.98</v>
      </c>
      <c r="G430" s="55">
        <v>1.84</v>
      </c>
      <c r="H430" s="55">
        <v>1.8</v>
      </c>
      <c r="I430" s="55">
        <v>1.82</v>
      </c>
      <c r="J430" s="55">
        <v>1.92</v>
      </c>
      <c r="K430" s="55">
        <v>1.85</v>
      </c>
      <c r="L430" s="88">
        <v>1.75</v>
      </c>
      <c r="M430" s="55">
        <v>1.76</v>
      </c>
      <c r="N430" s="55">
        <v>1.83</v>
      </c>
      <c r="O430" s="55">
        <v>1.76</v>
      </c>
      <c r="P430" s="55">
        <f t="shared" si="91"/>
        <v>1.9034505102867325</v>
      </c>
      <c r="Q430" s="55">
        <f t="shared" si="92"/>
        <v>1.9536470352162136</v>
      </c>
      <c r="R430" s="55">
        <f t="shared" si="90"/>
        <v>1.9014077367737019</v>
      </c>
    </row>
    <row r="431" spans="1:18" ht="15" thickBot="1" x14ac:dyDescent="0.35">
      <c r="A431" s="5" t="s">
        <v>23</v>
      </c>
      <c r="B431" s="55">
        <v>6.16</v>
      </c>
      <c r="C431" s="55">
        <v>6.27</v>
      </c>
      <c r="D431" s="55">
        <v>6.22</v>
      </c>
      <c r="E431" s="88">
        <v>6.07</v>
      </c>
      <c r="F431" s="55">
        <v>6.43</v>
      </c>
      <c r="G431" s="55">
        <v>6.37</v>
      </c>
      <c r="H431" s="55">
        <v>6.58</v>
      </c>
      <c r="I431" s="55">
        <v>7.04</v>
      </c>
      <c r="J431" s="55">
        <v>7.08</v>
      </c>
      <c r="K431" s="93">
        <v>7.22</v>
      </c>
      <c r="L431" s="55">
        <v>6.89</v>
      </c>
      <c r="M431" s="55">
        <v>6.64</v>
      </c>
      <c r="N431" s="55">
        <v>6.87</v>
      </c>
      <c r="O431" s="55">
        <v>6.84</v>
      </c>
      <c r="P431" s="55">
        <f t="shared" si="91"/>
        <v>6.5705491657216912</v>
      </c>
      <c r="Q431" s="55">
        <f t="shared" si="92"/>
        <v>6.6623858733821608</v>
      </c>
      <c r="R431" s="55">
        <f t="shared" si="90"/>
        <v>6.5914846422264262</v>
      </c>
    </row>
    <row r="432" spans="1:18" ht="15" thickBot="1" x14ac:dyDescent="0.35">
      <c r="A432" s="5" t="s">
        <v>24</v>
      </c>
      <c r="B432" s="55">
        <v>1.99</v>
      </c>
      <c r="C432" s="55">
        <v>2.06</v>
      </c>
      <c r="D432" s="55">
        <v>2.0299999999999998</v>
      </c>
      <c r="E432" s="93">
        <v>2.33</v>
      </c>
      <c r="F432" s="55">
        <v>2.2999999999999998</v>
      </c>
      <c r="G432" s="55">
        <v>2.29</v>
      </c>
      <c r="H432" s="55">
        <v>2.09</v>
      </c>
      <c r="I432" s="55">
        <v>2.17</v>
      </c>
      <c r="J432" s="55">
        <v>2.29</v>
      </c>
      <c r="K432" s="55">
        <v>2.06</v>
      </c>
      <c r="L432" s="55">
        <v>1.99</v>
      </c>
      <c r="M432" s="88">
        <v>1.97</v>
      </c>
      <c r="N432" s="55">
        <v>2.14</v>
      </c>
      <c r="O432" s="55">
        <v>2.11</v>
      </c>
      <c r="P432" s="55">
        <f t="shared" si="91"/>
        <v>2.1322695609914142</v>
      </c>
      <c r="Q432" s="55">
        <f t="shared" si="92"/>
        <v>2.0836761312330689</v>
      </c>
      <c r="R432" s="55">
        <f t="shared" si="90"/>
        <v>2.1275620789005742</v>
      </c>
    </row>
    <row r="433" spans="1:53" ht="23.4" thickBot="1" x14ac:dyDescent="0.35">
      <c r="A433" s="17" t="s">
        <v>25</v>
      </c>
      <c r="B433" s="89">
        <v>22.22</v>
      </c>
      <c r="C433" s="53">
        <v>23.42</v>
      </c>
      <c r="D433" s="53">
        <v>23.11</v>
      </c>
      <c r="E433" s="53">
        <v>22.81</v>
      </c>
      <c r="F433" s="53">
        <v>24.33</v>
      </c>
      <c r="G433" s="53">
        <v>24.11</v>
      </c>
      <c r="H433" s="53">
        <v>24.33</v>
      </c>
      <c r="I433" s="53">
        <v>25.9</v>
      </c>
      <c r="J433" s="95">
        <v>26.78</v>
      </c>
      <c r="K433" s="53">
        <v>26.7</v>
      </c>
      <c r="L433" s="53">
        <v>25.89</v>
      </c>
      <c r="M433" s="53">
        <v>25.17</v>
      </c>
      <c r="N433" s="53">
        <v>25.85</v>
      </c>
      <c r="O433" s="53">
        <v>25.61</v>
      </c>
      <c r="P433" s="53">
        <f t="shared" si="91"/>
        <v>25.393244775635832</v>
      </c>
      <c r="Q433" s="53">
        <f t="shared" si="92"/>
        <v>26.118190027089394</v>
      </c>
      <c r="R433" s="53">
        <f t="shared" si="90"/>
        <v>24.716536598520282</v>
      </c>
    </row>
    <row r="434" spans="1:53" ht="15" thickBot="1" x14ac:dyDescent="0.35">
      <c r="A434" s="19" t="s">
        <v>26</v>
      </c>
      <c r="B434" s="91">
        <v>100</v>
      </c>
      <c r="C434" s="91">
        <v>100</v>
      </c>
      <c r="D434" s="91">
        <v>100</v>
      </c>
      <c r="E434" s="91">
        <v>100</v>
      </c>
      <c r="F434" s="91">
        <v>100</v>
      </c>
      <c r="G434" s="91">
        <v>100</v>
      </c>
      <c r="H434" s="91">
        <v>100</v>
      </c>
      <c r="I434" s="91">
        <v>100</v>
      </c>
      <c r="J434" s="91">
        <v>100</v>
      </c>
      <c r="K434" s="91">
        <v>100</v>
      </c>
      <c r="L434" s="91">
        <v>100</v>
      </c>
      <c r="M434" s="91">
        <v>100</v>
      </c>
      <c r="N434" s="91">
        <v>100</v>
      </c>
      <c r="O434" s="91">
        <v>100</v>
      </c>
      <c r="P434" s="91">
        <f t="shared" si="91"/>
        <v>100</v>
      </c>
      <c r="Q434" s="53">
        <f t="shared" si="92"/>
        <v>100</v>
      </c>
      <c r="R434" s="54">
        <f t="shared" si="90"/>
        <v>100</v>
      </c>
    </row>
    <row r="435" spans="1:53" ht="15.6" x14ac:dyDescent="0.3">
      <c r="A435" s="2"/>
    </row>
    <row r="436" spans="1:53" ht="15.6" x14ac:dyDescent="0.3">
      <c r="A436" s="2"/>
    </row>
    <row r="437" spans="1:53" ht="16.2" thickBot="1" x14ac:dyDescent="0.35">
      <c r="A437" s="164" t="s">
        <v>30</v>
      </c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  <c r="L437" s="164"/>
      <c r="M437" s="164"/>
      <c r="N437" s="164"/>
    </row>
    <row r="438" spans="1:53" ht="23.4" thickBot="1" x14ac:dyDescent="0.35">
      <c r="A438" s="3" t="s">
        <v>1</v>
      </c>
      <c r="B438" s="26">
        <v>2001</v>
      </c>
      <c r="C438" s="26" t="s">
        <v>31</v>
      </c>
      <c r="D438" s="26" t="s">
        <v>32</v>
      </c>
      <c r="E438" s="26" t="s">
        <v>33</v>
      </c>
      <c r="F438" s="26" t="s">
        <v>34</v>
      </c>
      <c r="G438" s="26" t="s">
        <v>35</v>
      </c>
      <c r="H438" s="26" t="s">
        <v>36</v>
      </c>
      <c r="I438" s="26" t="s">
        <v>37</v>
      </c>
      <c r="J438" s="26" t="s">
        <v>38</v>
      </c>
      <c r="K438" s="26" t="s">
        <v>39</v>
      </c>
      <c r="L438" s="26" t="s">
        <v>40</v>
      </c>
      <c r="M438" s="26" t="s">
        <v>41</v>
      </c>
      <c r="N438" s="26" t="s">
        <v>42</v>
      </c>
      <c r="O438" s="26" t="s">
        <v>43</v>
      </c>
      <c r="P438" s="26" t="s">
        <v>57</v>
      </c>
      <c r="Q438" s="26" t="s">
        <v>81</v>
      </c>
      <c r="R438" s="26" t="s">
        <v>94</v>
      </c>
      <c r="S438" s="26" t="s">
        <v>122</v>
      </c>
      <c r="T438" s="26" t="s">
        <v>123</v>
      </c>
      <c r="U438" s="26" t="s">
        <v>124</v>
      </c>
      <c r="V438" s="26" t="s">
        <v>125</v>
      </c>
      <c r="W438" s="26" t="s">
        <v>126</v>
      </c>
      <c r="X438" s="26" t="s">
        <v>127</v>
      </c>
      <c r="Y438" s="26" t="s">
        <v>128</v>
      </c>
      <c r="Z438" s="26" t="s">
        <v>129</v>
      </c>
      <c r="AA438" s="26" t="s">
        <v>95</v>
      </c>
      <c r="AB438" s="26" t="s">
        <v>130</v>
      </c>
      <c r="AC438" s="26" t="s">
        <v>131</v>
      </c>
      <c r="AD438" s="26" t="s">
        <v>132</v>
      </c>
      <c r="AE438" s="26" t="s">
        <v>133</v>
      </c>
      <c r="AF438" s="26" t="s">
        <v>134</v>
      </c>
      <c r="AG438" s="26" t="s">
        <v>135</v>
      </c>
      <c r="AH438" s="26" t="s">
        <v>136</v>
      </c>
      <c r="AI438" s="26" t="s">
        <v>137</v>
      </c>
      <c r="AJ438" s="26" t="s">
        <v>138</v>
      </c>
      <c r="AK438" s="26" t="s">
        <v>139</v>
      </c>
      <c r="AL438" s="26" t="s">
        <v>140</v>
      </c>
      <c r="AM438" s="26" t="s">
        <v>141</v>
      </c>
      <c r="AN438" s="26" t="s">
        <v>142</v>
      </c>
      <c r="AO438" s="26" t="s">
        <v>143</v>
      </c>
      <c r="AP438" s="26" t="s">
        <v>144</v>
      </c>
      <c r="AQ438" s="26" t="s">
        <v>145</v>
      </c>
      <c r="AR438" s="26" t="s">
        <v>146</v>
      </c>
      <c r="AS438" s="26" t="s">
        <v>147</v>
      </c>
      <c r="AT438" s="26" t="s">
        <v>148</v>
      </c>
      <c r="AU438" s="26" t="s">
        <v>149</v>
      </c>
      <c r="AV438" s="26" t="s">
        <v>150</v>
      </c>
      <c r="AW438" s="26" t="s">
        <v>151</v>
      </c>
      <c r="AX438" s="26" t="s">
        <v>152</v>
      </c>
      <c r="AY438" s="26" t="s">
        <v>153</v>
      </c>
      <c r="AZ438" s="26" t="s">
        <v>154</v>
      </c>
      <c r="BA438" s="26" t="s">
        <v>95</v>
      </c>
    </row>
    <row r="439" spans="1:53" ht="15" thickBot="1" x14ac:dyDescent="0.35">
      <c r="A439" s="5" t="s">
        <v>3</v>
      </c>
      <c r="B439" s="13" t="s">
        <v>53</v>
      </c>
      <c r="C439" s="11">
        <v>5.38</v>
      </c>
      <c r="D439" s="12">
        <v>-12.1</v>
      </c>
      <c r="E439" s="13">
        <v>-2.48</v>
      </c>
      <c r="F439" s="13">
        <v>-3.11</v>
      </c>
      <c r="G439" s="13">
        <v>0.48</v>
      </c>
      <c r="H439" s="13">
        <v>-3.1</v>
      </c>
      <c r="I439" s="13">
        <v>-9.99</v>
      </c>
      <c r="J439" s="13">
        <v>3.93</v>
      </c>
      <c r="K439" s="13">
        <v>-0.1</v>
      </c>
      <c r="L439" s="13">
        <v>-3.17</v>
      </c>
      <c r="M439" s="13">
        <v>-9.0299999999999994</v>
      </c>
      <c r="N439" s="13">
        <v>-6.9</v>
      </c>
      <c r="O439" s="55">
        <f>(O355-N355)/N355*100</f>
        <v>0.54354464394772206</v>
      </c>
      <c r="P439" s="55">
        <f>(P355-O355)/O355*100</f>
        <v>-1.1237320051023507</v>
      </c>
      <c r="Q439" s="55">
        <f>(Q355-P355)/P355*100</f>
        <v>-2.9856247696277185</v>
      </c>
      <c r="R439" s="55">
        <f>(Q355-B355)/B355*100</f>
        <v>-37.0134014039566</v>
      </c>
      <c r="S439" s="55"/>
      <c r="T439" s="55"/>
      <c r="U439" s="55"/>
      <c r="V439" s="55"/>
      <c r="W439" s="55"/>
      <c r="X439" s="55"/>
      <c r="Y439" s="55"/>
      <c r="Z439" s="55"/>
      <c r="AA439" s="55"/>
      <c r="AB439" s="55"/>
      <c r="AC439" s="55"/>
      <c r="AD439" s="55"/>
      <c r="AE439" s="55"/>
      <c r="AF439" s="55"/>
      <c r="AG439" s="55"/>
      <c r="AH439" s="55"/>
      <c r="AI439" s="55"/>
      <c r="AJ439" s="55"/>
      <c r="AK439" s="55"/>
      <c r="AL439" s="55"/>
      <c r="AM439" s="55"/>
      <c r="AN439" s="55"/>
      <c r="AO439" s="55"/>
      <c r="AP439" s="55"/>
      <c r="AQ439" s="55"/>
      <c r="AR439" s="55"/>
      <c r="AS439" s="55"/>
      <c r="AT439" s="55"/>
      <c r="AU439" s="55"/>
      <c r="AV439" s="55"/>
      <c r="AW439" s="55"/>
      <c r="AX439" s="55"/>
      <c r="AY439" s="55"/>
      <c r="AZ439" s="55"/>
      <c r="BA439" s="55">
        <f>(Q355-K355)/K355*100</f>
        <v>-20.901577761081892</v>
      </c>
    </row>
    <row r="440" spans="1:53" ht="15" thickBot="1" x14ac:dyDescent="0.35">
      <c r="A440" s="5" t="s">
        <v>4</v>
      </c>
      <c r="B440" s="13" t="s">
        <v>53</v>
      </c>
      <c r="C440" s="13">
        <v>8.09</v>
      </c>
      <c r="D440" s="13">
        <v>-16.62</v>
      </c>
      <c r="E440" s="13">
        <v>0.54</v>
      </c>
      <c r="F440" s="13">
        <v>-5.89</v>
      </c>
      <c r="G440" s="13">
        <v>6.45</v>
      </c>
      <c r="H440" s="13">
        <v>-11.76</v>
      </c>
      <c r="I440" s="13">
        <v>-18.59</v>
      </c>
      <c r="J440" s="11">
        <v>24.57</v>
      </c>
      <c r="K440" s="13">
        <v>-0.8</v>
      </c>
      <c r="L440" s="12">
        <v>-20.079999999999998</v>
      </c>
      <c r="M440" s="13">
        <v>1.01</v>
      </c>
      <c r="N440" s="13">
        <v>11.44</v>
      </c>
      <c r="O440" s="13">
        <v>-8.26</v>
      </c>
      <c r="P440" s="55">
        <f t="shared" ref="P440:Q462" si="93">(P356-O356)/O356*100</f>
        <v>-0.72992700729927007</v>
      </c>
      <c r="Q440" s="55">
        <f t="shared" si="93"/>
        <v>-5.3921568627450984</v>
      </c>
      <c r="R440" s="55">
        <f t="shared" ref="R440:R462" si="94">(Q356-B356)/B356*100</f>
        <v>-37.540453074433657</v>
      </c>
      <c r="S440" s="55"/>
      <c r="T440" s="55"/>
      <c r="U440" s="55"/>
      <c r="V440" s="55"/>
      <c r="W440" s="55"/>
      <c r="X440" s="55"/>
      <c r="Y440" s="55"/>
      <c r="Z440" s="55"/>
      <c r="AA440" s="55"/>
      <c r="AB440" s="55"/>
      <c r="AC440" s="55"/>
      <c r="AD440" s="55"/>
      <c r="AE440" s="55"/>
      <c r="AF440" s="55"/>
      <c r="AG440" s="55"/>
      <c r="AH440" s="55"/>
      <c r="AI440" s="55"/>
      <c r="AJ440" s="55"/>
      <c r="AK440" s="55"/>
      <c r="AL440" s="55"/>
      <c r="AM440" s="55"/>
      <c r="AN440" s="55"/>
      <c r="AO440" s="55"/>
      <c r="AP440" s="55"/>
      <c r="AQ440" s="55"/>
      <c r="AR440" s="55"/>
      <c r="AS440" s="55"/>
      <c r="AT440" s="55"/>
      <c r="AU440" s="55"/>
      <c r="AV440" s="55"/>
      <c r="AW440" s="55"/>
      <c r="AX440" s="55"/>
      <c r="AY440" s="55"/>
      <c r="AZ440" s="55"/>
      <c r="BA440" s="55">
        <f t="shared" ref="BA440:BA461" si="95">(Q356-K356)/K356*100</f>
        <v>-22.489959839357429</v>
      </c>
    </row>
    <row r="441" spans="1:53" ht="15" thickBot="1" x14ac:dyDescent="0.35">
      <c r="A441" s="5" t="s">
        <v>5</v>
      </c>
      <c r="B441" s="13" t="s">
        <v>53</v>
      </c>
      <c r="C441" s="13">
        <v>0.19</v>
      </c>
      <c r="D441" s="13">
        <v>-7.53</v>
      </c>
      <c r="E441" s="13">
        <v>-6.41</v>
      </c>
      <c r="F441" s="12">
        <v>-9.32</v>
      </c>
      <c r="G441" s="13">
        <v>-1.93</v>
      </c>
      <c r="H441" s="11">
        <v>3.53</v>
      </c>
      <c r="I441" s="13">
        <v>-5.93</v>
      </c>
      <c r="J441" s="13">
        <v>-4.1399999999999997</v>
      </c>
      <c r="K441" s="13">
        <v>-1.45</v>
      </c>
      <c r="L441" s="13">
        <v>-5.52</v>
      </c>
      <c r="M441" s="13">
        <v>-3.46</v>
      </c>
      <c r="N441" s="13">
        <v>-4.32</v>
      </c>
      <c r="O441" s="13">
        <v>-2.57</v>
      </c>
      <c r="P441" s="55">
        <f t="shared" si="93"/>
        <v>-1.2064255272647797</v>
      </c>
      <c r="Q441" s="55">
        <f t="shared" si="93"/>
        <v>0.51324027166338515</v>
      </c>
      <c r="R441" s="55">
        <f t="shared" si="94"/>
        <v>-40.099669088080582</v>
      </c>
      <c r="S441" s="55"/>
      <c r="T441" s="55"/>
      <c r="U441" s="55"/>
      <c r="V441" s="55"/>
      <c r="W441" s="55"/>
      <c r="X441" s="55"/>
      <c r="Y441" s="55"/>
      <c r="Z441" s="55"/>
      <c r="AA441" s="55"/>
      <c r="AB441" s="55"/>
      <c r="AC441" s="55"/>
      <c r="AD441" s="55"/>
      <c r="AE441" s="55"/>
      <c r="AF441" s="55"/>
      <c r="AG441" s="55"/>
      <c r="AH441" s="55"/>
      <c r="AI441" s="55"/>
      <c r="AJ441" s="55"/>
      <c r="AK441" s="55"/>
      <c r="AL441" s="55"/>
      <c r="AM441" s="55"/>
      <c r="AN441" s="55"/>
      <c r="AO441" s="55"/>
      <c r="AP441" s="55"/>
      <c r="AQ441" s="55"/>
      <c r="AR441" s="55"/>
      <c r="AS441" s="55"/>
      <c r="AT441" s="55"/>
      <c r="AU441" s="55"/>
      <c r="AV441" s="55"/>
      <c r="AW441" s="55"/>
      <c r="AX441" s="55"/>
      <c r="AY441" s="55"/>
      <c r="AZ441" s="55"/>
      <c r="BA441" s="55">
        <f t="shared" si="95"/>
        <v>-15.557744489462142</v>
      </c>
    </row>
    <row r="442" spans="1:53" ht="15" thickBot="1" x14ac:dyDescent="0.35">
      <c r="A442" s="5" t="s">
        <v>6</v>
      </c>
      <c r="B442" s="13" t="s">
        <v>53</v>
      </c>
      <c r="C442" s="13">
        <v>-7.02</v>
      </c>
      <c r="D442" s="12">
        <v>-12.22</v>
      </c>
      <c r="E442" s="13">
        <v>-4.2699999999999996</v>
      </c>
      <c r="F442" s="13">
        <v>2.5099999999999998</v>
      </c>
      <c r="G442" s="13">
        <v>-3.51</v>
      </c>
      <c r="H442" s="13">
        <v>-6.37</v>
      </c>
      <c r="I442" s="13">
        <v>-3.48</v>
      </c>
      <c r="J442" s="13">
        <v>-8.27</v>
      </c>
      <c r="K442" s="13">
        <v>-3.14</v>
      </c>
      <c r="L442" s="13">
        <v>9.6999999999999993</v>
      </c>
      <c r="M442" s="11">
        <v>9.91</v>
      </c>
      <c r="N442" s="13">
        <v>-3.11</v>
      </c>
      <c r="O442" s="13">
        <v>-5.19</v>
      </c>
      <c r="P442" s="55">
        <f t="shared" si="93"/>
        <v>1.6401715871814282</v>
      </c>
      <c r="Q442" s="55">
        <f t="shared" si="93"/>
        <v>4.5680238331678256</v>
      </c>
      <c r="R442" s="55">
        <f t="shared" si="94"/>
        <v>-26.951092611862641</v>
      </c>
      <c r="S442" s="55"/>
      <c r="T442" s="55"/>
      <c r="U442" s="55"/>
      <c r="V442" s="55"/>
      <c r="W442" s="55"/>
      <c r="X442" s="55"/>
      <c r="Y442" s="55"/>
      <c r="Z442" s="55"/>
      <c r="AA442" s="55"/>
      <c r="AB442" s="55"/>
      <c r="AC442" s="55"/>
      <c r="AD442" s="55"/>
      <c r="AE442" s="55"/>
      <c r="AF442" s="55"/>
      <c r="AG442" s="55"/>
      <c r="AH442" s="55"/>
      <c r="AI442" s="55"/>
      <c r="AJ442" s="55"/>
      <c r="AK442" s="55"/>
      <c r="AL442" s="55"/>
      <c r="AM442" s="55"/>
      <c r="AN442" s="55"/>
      <c r="AO442" s="55"/>
      <c r="AP442" s="55"/>
      <c r="AQ442" s="55"/>
      <c r="AR442" s="55"/>
      <c r="AS442" s="55"/>
      <c r="AT442" s="55"/>
      <c r="AU442" s="55"/>
      <c r="AV442" s="55"/>
      <c r="AW442" s="55"/>
      <c r="AX442" s="55"/>
      <c r="AY442" s="55"/>
      <c r="AZ442" s="55"/>
      <c r="BA442" s="55">
        <f t="shared" si="95"/>
        <v>17.719396310788149</v>
      </c>
    </row>
    <row r="443" spans="1:53" ht="15" thickBot="1" x14ac:dyDescent="0.35">
      <c r="A443" s="5" t="s">
        <v>7</v>
      </c>
      <c r="B443" s="13" t="s">
        <v>53</v>
      </c>
      <c r="C443" s="13">
        <v>-4.28</v>
      </c>
      <c r="D443" s="13">
        <v>-7.84</v>
      </c>
      <c r="E443" s="13">
        <v>-2.33</v>
      </c>
      <c r="F443" s="13">
        <v>-3.65</v>
      </c>
      <c r="G443" s="11">
        <v>4.9800000000000004</v>
      </c>
      <c r="H443" s="13">
        <v>-4.83</v>
      </c>
      <c r="I443" s="12">
        <v>-9.31</v>
      </c>
      <c r="J443" s="13">
        <v>-5.6</v>
      </c>
      <c r="K443" s="13">
        <v>0.82</v>
      </c>
      <c r="L443" s="13">
        <v>-1.57</v>
      </c>
      <c r="M443" s="13">
        <v>-7.08</v>
      </c>
      <c r="N443" s="13">
        <v>-5.07</v>
      </c>
      <c r="O443" s="13">
        <v>2.8</v>
      </c>
      <c r="P443" s="55">
        <f t="shared" si="93"/>
        <v>-1.8245182451824518</v>
      </c>
      <c r="Q443" s="55">
        <f t="shared" si="93"/>
        <v>-7.3084151179787019E-2</v>
      </c>
      <c r="R443" s="55">
        <f t="shared" si="94"/>
        <v>-37.311282135254622</v>
      </c>
      <c r="S443" s="55"/>
      <c r="T443" s="55"/>
      <c r="U443" s="55"/>
      <c r="V443" s="55"/>
      <c r="W443" s="55"/>
      <c r="X443" s="55"/>
      <c r="Y443" s="55"/>
      <c r="Z443" s="55"/>
      <c r="AA443" s="55"/>
      <c r="AB443" s="55"/>
      <c r="AC443" s="55"/>
      <c r="AD443" s="55"/>
      <c r="AE443" s="55"/>
      <c r="AF443" s="55"/>
      <c r="AG443" s="55"/>
      <c r="AH443" s="55"/>
      <c r="AI443" s="55"/>
      <c r="AJ443" s="55"/>
      <c r="AK443" s="55"/>
      <c r="AL443" s="55"/>
      <c r="AM443" s="55"/>
      <c r="AN443" s="55"/>
      <c r="AO443" s="55"/>
      <c r="AP443" s="55"/>
      <c r="AQ443" s="55"/>
      <c r="AR443" s="55"/>
      <c r="AS443" s="55"/>
      <c r="AT443" s="55"/>
      <c r="AU443" s="55"/>
      <c r="AV443" s="55"/>
      <c r="AW443" s="55"/>
      <c r="AX443" s="55"/>
      <c r="AY443" s="55"/>
      <c r="AZ443" s="55"/>
      <c r="BA443" s="55">
        <f t="shared" si="95"/>
        <v>-12.433668801463861</v>
      </c>
    </row>
    <row r="444" spans="1:53" ht="15" thickBot="1" x14ac:dyDescent="0.35">
      <c r="A444" s="5" t="s">
        <v>8</v>
      </c>
      <c r="B444" s="13" t="s">
        <v>53</v>
      </c>
      <c r="C444" s="13">
        <v>-2.13</v>
      </c>
      <c r="D444" s="13">
        <v>-6.17</v>
      </c>
      <c r="E444" s="13">
        <v>-5.08</v>
      </c>
      <c r="F444" s="13">
        <v>-5.52</v>
      </c>
      <c r="G444" s="13">
        <v>-0.5</v>
      </c>
      <c r="H444" s="11">
        <v>1.64</v>
      </c>
      <c r="I444" s="13">
        <v>-4.13</v>
      </c>
      <c r="J444" s="13">
        <v>-6.86</v>
      </c>
      <c r="K444" s="12">
        <v>-14.61</v>
      </c>
      <c r="L444" s="13">
        <v>-8.57</v>
      </c>
      <c r="M444" s="13">
        <v>-0.38</v>
      </c>
      <c r="N444" s="13">
        <v>-1.9</v>
      </c>
      <c r="O444" s="13">
        <v>-4.49</v>
      </c>
      <c r="P444" s="55">
        <f t="shared" si="93"/>
        <v>7.8239051094890515</v>
      </c>
      <c r="Q444" s="94">
        <f t="shared" si="93"/>
        <v>-2.0520414639306113</v>
      </c>
      <c r="R444" s="55">
        <f t="shared" si="94"/>
        <v>-42.747619636453564</v>
      </c>
      <c r="S444" s="55"/>
      <c r="T444" s="55"/>
      <c r="U444" s="55"/>
      <c r="V444" s="55"/>
      <c r="W444" s="55"/>
      <c r="X444" s="55"/>
      <c r="Y444" s="55"/>
      <c r="Z444" s="55"/>
      <c r="AA444" s="55"/>
      <c r="AB444" s="55"/>
      <c r="AC444" s="55"/>
      <c r="AD444" s="55"/>
      <c r="AE444" s="55"/>
      <c r="AF444" s="55"/>
      <c r="AG444" s="55"/>
      <c r="AH444" s="55"/>
      <c r="AI444" s="55"/>
      <c r="AJ444" s="55"/>
      <c r="AK444" s="55"/>
      <c r="AL444" s="55"/>
      <c r="AM444" s="55"/>
      <c r="AN444" s="55"/>
      <c r="AO444" s="55"/>
      <c r="AP444" s="55"/>
      <c r="AQ444" s="55"/>
      <c r="AR444" s="55"/>
      <c r="AS444" s="55"/>
      <c r="AT444" s="55"/>
      <c r="AU444" s="55"/>
      <c r="AV444" s="55"/>
      <c r="AW444" s="55"/>
      <c r="AX444" s="55"/>
      <c r="AY444" s="55"/>
      <c r="AZ444" s="55"/>
      <c r="BA444" s="55">
        <f t="shared" si="95"/>
        <v>-9.8695736811368509</v>
      </c>
    </row>
    <row r="445" spans="1:53" ht="15" thickBot="1" x14ac:dyDescent="0.35">
      <c r="A445" s="5" t="s">
        <v>9</v>
      </c>
      <c r="B445" s="13" t="s">
        <v>53</v>
      </c>
      <c r="C445" s="13">
        <v>1.65</v>
      </c>
      <c r="D445" s="12">
        <v>-7.45</v>
      </c>
      <c r="E445" s="13">
        <v>-3.42</v>
      </c>
      <c r="F445" s="11">
        <v>2.95</v>
      </c>
      <c r="G445" s="13">
        <v>1.43</v>
      </c>
      <c r="H445" s="13">
        <v>-2.0099999999999998</v>
      </c>
      <c r="I445" s="13">
        <v>-6.54</v>
      </c>
      <c r="J445" s="13">
        <v>2.78</v>
      </c>
      <c r="K445" s="13">
        <v>-0.27</v>
      </c>
      <c r="L445" s="13">
        <v>-4.6500000000000004</v>
      </c>
      <c r="M445" s="13">
        <v>-4.45</v>
      </c>
      <c r="N445" s="13">
        <v>-1.64</v>
      </c>
      <c r="O445" s="13">
        <v>-3.95</v>
      </c>
      <c r="P445" s="55">
        <f t="shared" si="93"/>
        <v>-3.7604587759706681E-2</v>
      </c>
      <c r="Q445" s="55">
        <f t="shared" si="93"/>
        <v>-2.4264083513589765</v>
      </c>
      <c r="R445" s="55">
        <f t="shared" si="94"/>
        <v>-25.241389249171348</v>
      </c>
      <c r="S445" s="55"/>
      <c r="T445" s="55"/>
      <c r="U445" s="55"/>
      <c r="V445" s="55"/>
      <c r="W445" s="55"/>
      <c r="X445" s="55"/>
      <c r="Y445" s="55"/>
      <c r="Z445" s="55"/>
      <c r="AA445" s="55"/>
      <c r="AB445" s="55"/>
      <c r="AC445" s="55"/>
      <c r="AD445" s="55"/>
      <c r="AE445" s="55"/>
      <c r="AF445" s="55"/>
      <c r="AG445" s="55"/>
      <c r="AH445" s="55"/>
      <c r="AI445" s="55"/>
      <c r="AJ445" s="55"/>
      <c r="AK445" s="55"/>
      <c r="AL445" s="55"/>
      <c r="AM445" s="55"/>
      <c r="AN445" s="55"/>
      <c r="AO445" s="55"/>
      <c r="AP445" s="55"/>
      <c r="AQ445" s="55"/>
      <c r="AR445" s="55"/>
      <c r="AS445" s="55"/>
      <c r="AT445" s="55"/>
      <c r="AU445" s="55"/>
      <c r="AV445" s="55"/>
      <c r="AW445" s="55"/>
      <c r="AX445" s="55"/>
      <c r="AY445" s="55"/>
      <c r="AZ445" s="55"/>
      <c r="BA445" s="55">
        <f t="shared" si="95"/>
        <v>-16.059870550161811</v>
      </c>
    </row>
    <row r="446" spans="1:53" ht="15" thickBot="1" x14ac:dyDescent="0.35">
      <c r="A446" s="5" t="s">
        <v>10</v>
      </c>
      <c r="B446" s="13" t="s">
        <v>53</v>
      </c>
      <c r="C446" s="13">
        <v>-0.77</v>
      </c>
      <c r="D446" s="13">
        <v>-3.71</v>
      </c>
      <c r="E446" s="13">
        <v>-2.13</v>
      </c>
      <c r="F446" s="13">
        <v>-6.85</v>
      </c>
      <c r="G446" s="13">
        <v>-0.26</v>
      </c>
      <c r="H446" s="13">
        <v>-4.2699999999999996</v>
      </c>
      <c r="I446" s="13">
        <v>-6.5</v>
      </c>
      <c r="J446" s="13">
        <v>-5.75</v>
      </c>
      <c r="K446" s="13">
        <v>-0.12</v>
      </c>
      <c r="L446" s="13">
        <v>-0.04</v>
      </c>
      <c r="M446" s="12">
        <v>-11.02</v>
      </c>
      <c r="N446" s="11">
        <v>0.04</v>
      </c>
      <c r="O446" s="13">
        <v>-4.05</v>
      </c>
      <c r="P446" s="55">
        <f t="shared" si="93"/>
        <v>-0.48943735620163142</v>
      </c>
      <c r="Q446" s="55">
        <f t="shared" si="93"/>
        <v>-0.81553724567008568</v>
      </c>
      <c r="R446" s="55">
        <f t="shared" si="94"/>
        <v>-38.32440203894916</v>
      </c>
      <c r="S446" s="55"/>
      <c r="T446" s="55"/>
      <c r="U446" s="55"/>
      <c r="V446" s="55"/>
      <c r="W446" s="55"/>
      <c r="X446" s="55"/>
      <c r="Y446" s="55"/>
      <c r="Z446" s="55"/>
      <c r="AA446" s="55"/>
      <c r="AB446" s="55"/>
      <c r="AC446" s="55"/>
      <c r="AD446" s="55"/>
      <c r="AE446" s="55"/>
      <c r="AF446" s="55"/>
      <c r="AG446" s="55"/>
      <c r="AH446" s="55"/>
      <c r="AI446" s="55"/>
      <c r="AJ446" s="55"/>
      <c r="AK446" s="55"/>
      <c r="AL446" s="55"/>
      <c r="AM446" s="55"/>
      <c r="AN446" s="55"/>
      <c r="AO446" s="55"/>
      <c r="AP446" s="55"/>
      <c r="AQ446" s="55"/>
      <c r="AR446" s="55"/>
      <c r="AS446" s="55"/>
      <c r="AT446" s="55"/>
      <c r="AU446" s="55"/>
      <c r="AV446" s="55"/>
      <c r="AW446" s="55"/>
      <c r="AX446" s="55"/>
      <c r="AY446" s="55"/>
      <c r="AZ446" s="55"/>
      <c r="BA446" s="55">
        <f t="shared" si="95"/>
        <v>-15.738723617013678</v>
      </c>
    </row>
    <row r="447" spans="1:53" ht="15" thickBot="1" x14ac:dyDescent="0.35">
      <c r="A447" s="14" t="s">
        <v>11</v>
      </c>
      <c r="B447" s="21" t="s">
        <v>54</v>
      </c>
      <c r="C447" s="21">
        <v>-0.21</v>
      </c>
      <c r="D447" s="24">
        <v>-7.55</v>
      </c>
      <c r="E447" s="21">
        <v>-4.1100000000000003</v>
      </c>
      <c r="F447" s="21">
        <v>-5.81</v>
      </c>
      <c r="G447" s="22">
        <v>0.09</v>
      </c>
      <c r="H447" s="21">
        <v>-1.1100000000000001</v>
      </c>
      <c r="I447" s="21">
        <v>-7.05</v>
      </c>
      <c r="J447" s="21">
        <v>-3.25</v>
      </c>
      <c r="K447" s="21">
        <v>-1.1599999999999999</v>
      </c>
      <c r="L447" s="21">
        <v>-3.25</v>
      </c>
      <c r="M447" s="21">
        <v>-5.88</v>
      </c>
      <c r="N447" s="21">
        <v>-3.55</v>
      </c>
      <c r="O447" s="21">
        <v>-1.96</v>
      </c>
      <c r="P447" s="53">
        <f t="shared" si="93"/>
        <v>-0.64704470926977531</v>
      </c>
      <c r="Q447" s="53">
        <f t="shared" si="93"/>
        <v>-0.52728604664267709</v>
      </c>
      <c r="R447" s="53">
        <f t="shared" si="94"/>
        <v>-37.612464783754582</v>
      </c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  <c r="AG447" s="53"/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  <c r="AZ447" s="53"/>
      <c r="BA447" s="53">
        <f t="shared" si="95"/>
        <v>-14.902379394648946</v>
      </c>
    </row>
    <row r="448" spans="1:53" ht="15" thickBot="1" x14ac:dyDescent="0.35">
      <c r="A448" s="5" t="s">
        <v>12</v>
      </c>
      <c r="B448" s="13" t="s">
        <v>53</v>
      </c>
      <c r="C448" s="55">
        <v>-1</v>
      </c>
      <c r="D448" s="13">
        <v>2.92</v>
      </c>
      <c r="E448" s="12">
        <v>-8.44</v>
      </c>
      <c r="F448" s="13">
        <v>-0.33</v>
      </c>
      <c r="G448" s="13">
        <v>-0.28999999999999998</v>
      </c>
      <c r="H448" s="13">
        <v>-4.28</v>
      </c>
      <c r="I448" s="13">
        <v>-5.91</v>
      </c>
      <c r="J448" s="13">
        <v>-2.2400000000000002</v>
      </c>
      <c r="K448" s="84">
        <v>3.86</v>
      </c>
      <c r="L448" s="13">
        <v>-1.61</v>
      </c>
      <c r="M448" s="13">
        <v>-7.4</v>
      </c>
      <c r="N448" s="13">
        <v>-5.95</v>
      </c>
      <c r="O448" s="13">
        <v>1.79</v>
      </c>
      <c r="P448" s="55">
        <f t="shared" si="93"/>
        <v>-4.9612262482427099</v>
      </c>
      <c r="Q448" s="93">
        <f t="shared" si="93"/>
        <v>5.0818342319988545</v>
      </c>
      <c r="R448" s="55">
        <f t="shared" si="94"/>
        <v>-26.152711176687571</v>
      </c>
      <c r="S448" s="55"/>
      <c r="T448" s="55"/>
      <c r="U448" s="55"/>
      <c r="V448" s="55"/>
      <c r="W448" s="55"/>
      <c r="X448" s="55"/>
      <c r="Y448" s="55"/>
      <c r="Z448" s="55"/>
      <c r="AA448" s="55"/>
      <c r="AB448" s="55"/>
      <c r="AC448" s="55"/>
      <c r="AD448" s="55"/>
      <c r="AE448" s="55"/>
      <c r="AF448" s="55"/>
      <c r="AG448" s="55"/>
      <c r="AH448" s="55"/>
      <c r="AI448" s="55"/>
      <c r="AJ448" s="55"/>
      <c r="AK448" s="55"/>
      <c r="AL448" s="55"/>
      <c r="AM448" s="55"/>
      <c r="AN448" s="55"/>
      <c r="AO448" s="55"/>
      <c r="AP448" s="55"/>
      <c r="AQ448" s="55"/>
      <c r="AR448" s="55"/>
      <c r="AS448" s="55"/>
      <c r="AT448" s="55"/>
      <c r="AU448" s="55"/>
      <c r="AV448" s="55"/>
      <c r="AW448" s="55"/>
      <c r="AX448" s="55"/>
      <c r="AY448" s="55"/>
      <c r="AZ448" s="55"/>
      <c r="BA448" s="55">
        <f t="shared" si="95"/>
        <v>-12.901439645625693</v>
      </c>
    </row>
    <row r="449" spans="1:53" ht="15" thickBot="1" x14ac:dyDescent="0.35">
      <c r="A449" s="5" t="s">
        <v>13</v>
      </c>
      <c r="B449" s="13" t="s">
        <v>53</v>
      </c>
      <c r="C449" s="13">
        <v>-1.59</v>
      </c>
      <c r="D449" s="13">
        <v>-7.74</v>
      </c>
      <c r="E449" s="13">
        <v>-4.57</v>
      </c>
      <c r="F449" s="13">
        <v>-7.42</v>
      </c>
      <c r="G449" s="11">
        <v>4.8600000000000003</v>
      </c>
      <c r="H449" s="13">
        <v>-0.26</v>
      </c>
      <c r="I449" s="13">
        <v>-7.53</v>
      </c>
      <c r="J449" s="13">
        <v>-4.67</v>
      </c>
      <c r="K449" s="13">
        <v>-8.9600000000000009</v>
      </c>
      <c r="L449" s="13">
        <v>0.12</v>
      </c>
      <c r="M449" s="12">
        <v>-16.350000000000001</v>
      </c>
      <c r="N449" s="13">
        <v>1.03</v>
      </c>
      <c r="O449" s="13">
        <v>-4.38</v>
      </c>
      <c r="P449" s="55">
        <f t="shared" si="93"/>
        <v>0.66747572815533973</v>
      </c>
      <c r="Q449" s="55">
        <f t="shared" si="93"/>
        <v>0.57263411693791433</v>
      </c>
      <c r="R449" s="55">
        <f t="shared" si="94"/>
        <v>-44.84297520661157</v>
      </c>
      <c r="S449" s="55"/>
      <c r="T449" s="55"/>
      <c r="U449" s="55"/>
      <c r="V449" s="55"/>
      <c r="W449" s="55"/>
      <c r="X449" s="55"/>
      <c r="Y449" s="55"/>
      <c r="Z449" s="55"/>
      <c r="AA449" s="55"/>
      <c r="AB449" s="55"/>
      <c r="AC449" s="55"/>
      <c r="AD449" s="55"/>
      <c r="AE449" s="55"/>
      <c r="AF449" s="55"/>
      <c r="AG449" s="55"/>
      <c r="AH449" s="55"/>
      <c r="AI449" s="55"/>
      <c r="AJ449" s="55"/>
      <c r="AK449" s="55"/>
      <c r="AL449" s="55"/>
      <c r="AM449" s="55"/>
      <c r="AN449" s="55"/>
      <c r="AO449" s="55"/>
      <c r="AP449" s="55"/>
      <c r="AQ449" s="55"/>
      <c r="AR449" s="55"/>
      <c r="AS449" s="55"/>
      <c r="AT449" s="55"/>
      <c r="AU449" s="55"/>
      <c r="AV449" s="55"/>
      <c r="AW449" s="55"/>
      <c r="AX449" s="55"/>
      <c r="AY449" s="55"/>
      <c r="AZ449" s="55"/>
      <c r="BA449" s="55">
        <f t="shared" si="95"/>
        <v>-18.090328915071183</v>
      </c>
    </row>
    <row r="450" spans="1:53" ht="15" thickBot="1" x14ac:dyDescent="0.35">
      <c r="A450" s="5" t="s">
        <v>14</v>
      </c>
      <c r="B450" s="13" t="s">
        <v>53</v>
      </c>
      <c r="C450" s="13">
        <v>4.54</v>
      </c>
      <c r="D450" s="13">
        <v>-5.44</v>
      </c>
      <c r="E450" s="13">
        <v>-7.16</v>
      </c>
      <c r="F450" s="13">
        <v>-5.39</v>
      </c>
      <c r="G450" s="11">
        <v>6.91</v>
      </c>
      <c r="H450" s="13">
        <v>-8.6</v>
      </c>
      <c r="I450" s="13">
        <v>-2.29</v>
      </c>
      <c r="J450" s="13">
        <v>-3.72</v>
      </c>
      <c r="K450" s="13">
        <v>2.6</v>
      </c>
      <c r="L450" s="13">
        <v>-4.1399999999999997</v>
      </c>
      <c r="M450" s="12">
        <v>-15.46</v>
      </c>
      <c r="N450" s="13">
        <v>-0.51</v>
      </c>
      <c r="O450" s="13">
        <v>-1.19</v>
      </c>
      <c r="P450" s="55">
        <f t="shared" si="93"/>
        <v>-3.3053648614289348</v>
      </c>
      <c r="Q450" s="55">
        <f t="shared" si="93"/>
        <v>-2.6295030239284776</v>
      </c>
      <c r="R450" s="55">
        <f t="shared" si="94"/>
        <v>-38.585288995770796</v>
      </c>
      <c r="S450" s="55"/>
      <c r="T450" s="55"/>
      <c r="U450" s="55"/>
      <c r="V450" s="55"/>
      <c r="W450" s="55"/>
      <c r="X450" s="55"/>
      <c r="Y450" s="55"/>
      <c r="Z450" s="55"/>
      <c r="AA450" s="55"/>
      <c r="AB450" s="55"/>
      <c r="AC450" s="55"/>
      <c r="AD450" s="55"/>
      <c r="AE450" s="55"/>
      <c r="AF450" s="55"/>
      <c r="AG450" s="55"/>
      <c r="AH450" s="55"/>
      <c r="AI450" s="55"/>
      <c r="AJ450" s="55"/>
      <c r="AK450" s="55"/>
      <c r="AL450" s="55"/>
      <c r="AM450" s="55"/>
      <c r="AN450" s="55"/>
      <c r="AO450" s="55"/>
      <c r="AP450" s="55"/>
      <c r="AQ450" s="55"/>
      <c r="AR450" s="55"/>
      <c r="AS450" s="55"/>
      <c r="AT450" s="55"/>
      <c r="AU450" s="55"/>
      <c r="AV450" s="55"/>
      <c r="AW450" s="55"/>
      <c r="AX450" s="55"/>
      <c r="AY450" s="55"/>
      <c r="AZ450" s="55"/>
      <c r="BA450" s="55">
        <f t="shared" si="95"/>
        <v>-24.994936196070487</v>
      </c>
    </row>
    <row r="451" spans="1:53" ht="15" thickBot="1" x14ac:dyDescent="0.35">
      <c r="A451" s="5" t="s">
        <v>15</v>
      </c>
      <c r="B451" s="13" t="s">
        <v>53</v>
      </c>
      <c r="C451" s="13">
        <v>-0.53</v>
      </c>
      <c r="D451" s="13">
        <v>-1.24</v>
      </c>
      <c r="E451" s="11">
        <v>4.55</v>
      </c>
      <c r="F451" s="13">
        <v>-0.5</v>
      </c>
      <c r="G451" s="13">
        <v>-3.88</v>
      </c>
      <c r="H451" s="13">
        <v>-4.87</v>
      </c>
      <c r="I451" s="13">
        <v>-6.29</v>
      </c>
      <c r="J451" s="13">
        <v>2.0499999999999998</v>
      </c>
      <c r="K451" s="13">
        <v>-1.75</v>
      </c>
      <c r="L451" s="13">
        <v>-3.66</v>
      </c>
      <c r="M451" s="12">
        <v>-11.94</v>
      </c>
      <c r="N451" s="13">
        <v>-6.81</v>
      </c>
      <c r="O451" s="13">
        <v>-7.1</v>
      </c>
      <c r="P451" s="55">
        <f t="shared" si="93"/>
        <v>-1.6716209127469837</v>
      </c>
      <c r="Q451" s="55">
        <f t="shared" si="93"/>
        <v>-1.2554682220720561</v>
      </c>
      <c r="R451" s="55">
        <f t="shared" si="94"/>
        <v>-37.373965217783592</v>
      </c>
      <c r="S451" s="55"/>
      <c r="T451" s="55"/>
      <c r="U451" s="55"/>
      <c r="V451" s="55"/>
      <c r="W451" s="55"/>
      <c r="X451" s="55"/>
      <c r="Y451" s="55"/>
      <c r="Z451" s="55"/>
      <c r="AA451" s="55"/>
      <c r="AB451" s="55"/>
      <c r="AC451" s="55"/>
      <c r="AD451" s="55"/>
      <c r="AE451" s="55"/>
      <c r="AF451" s="55"/>
      <c r="AG451" s="55"/>
      <c r="AH451" s="55"/>
      <c r="AI451" s="55"/>
      <c r="AJ451" s="55"/>
      <c r="AK451" s="55"/>
      <c r="AL451" s="55"/>
      <c r="AM451" s="55"/>
      <c r="AN451" s="55"/>
      <c r="AO451" s="55"/>
      <c r="AP451" s="55"/>
      <c r="AQ451" s="55"/>
      <c r="AR451" s="55"/>
      <c r="AS451" s="55"/>
      <c r="AT451" s="55"/>
      <c r="AU451" s="55"/>
      <c r="AV451" s="55"/>
      <c r="AW451" s="55"/>
      <c r="AX451" s="55"/>
      <c r="AY451" s="55"/>
      <c r="AZ451" s="55"/>
      <c r="BA451" s="55">
        <f t="shared" si="95"/>
        <v>-28.685913901160998</v>
      </c>
    </row>
    <row r="452" spans="1:53" ht="15" thickBot="1" x14ac:dyDescent="0.35">
      <c r="A452" s="14" t="s">
        <v>16</v>
      </c>
      <c r="B452" s="21" t="s">
        <v>54</v>
      </c>
      <c r="C452" s="21">
        <v>-0.09</v>
      </c>
      <c r="D452" s="21">
        <v>-0.9</v>
      </c>
      <c r="E452" s="21">
        <v>-1.85</v>
      </c>
      <c r="F452" s="21">
        <v>-1.45</v>
      </c>
      <c r="G452" s="53">
        <v>-1</v>
      </c>
      <c r="H452" s="21">
        <v>-4.8899999999999997</v>
      </c>
      <c r="I452" s="21">
        <v>-5.75</v>
      </c>
      <c r="J452" s="21">
        <v>-0.45</v>
      </c>
      <c r="K452" s="87">
        <v>0.12</v>
      </c>
      <c r="L452" s="21">
        <v>-2.86</v>
      </c>
      <c r="M452" s="24">
        <v>-11.13</v>
      </c>
      <c r="N452" s="21">
        <v>-5.37</v>
      </c>
      <c r="O452" s="21">
        <v>-3.2</v>
      </c>
      <c r="P452" s="53">
        <f t="shared" si="93"/>
        <v>-2.9284235050478902</v>
      </c>
      <c r="Q452" s="95">
        <f t="shared" si="93"/>
        <v>0.88502950098336608</v>
      </c>
      <c r="R452" s="53">
        <f t="shared" si="94"/>
        <v>-34.395152986570999</v>
      </c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  <c r="AG452" s="53"/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  <c r="AZ452" s="53"/>
      <c r="BA452" s="53">
        <f t="shared" si="95"/>
        <v>-22.56153728058953</v>
      </c>
    </row>
    <row r="453" spans="1:53" ht="15" thickBot="1" x14ac:dyDescent="0.35">
      <c r="A453" s="5" t="s">
        <v>17</v>
      </c>
      <c r="B453" s="13" t="s">
        <v>53</v>
      </c>
      <c r="C453" s="13">
        <v>1.85</v>
      </c>
      <c r="D453" s="13">
        <v>-5.0599999999999996</v>
      </c>
      <c r="E453" s="13">
        <v>-6.47</v>
      </c>
      <c r="F453" s="13">
        <v>-4.2300000000000004</v>
      </c>
      <c r="G453" s="13">
        <v>-2.39</v>
      </c>
      <c r="H453" s="13">
        <v>-9.5</v>
      </c>
      <c r="I453" s="13">
        <v>-5.31</v>
      </c>
      <c r="J453" s="13">
        <v>-0.89</v>
      </c>
      <c r="K453" s="11">
        <v>6.48</v>
      </c>
      <c r="L453" s="13">
        <v>-2.4500000000000002</v>
      </c>
      <c r="M453" s="88">
        <v>-11.2</v>
      </c>
      <c r="N453" s="13">
        <v>-1.0900000000000001</v>
      </c>
      <c r="O453" s="13">
        <v>-4.92</v>
      </c>
      <c r="P453" s="55">
        <f t="shared" si="93"/>
        <v>-7.0837343599615021</v>
      </c>
      <c r="Q453" s="55">
        <f t="shared" si="93"/>
        <v>-5.034182722187694</v>
      </c>
      <c r="R453" s="55">
        <f t="shared" si="94"/>
        <v>-45.049148885159433</v>
      </c>
      <c r="S453" s="55"/>
      <c r="T453" s="55"/>
      <c r="U453" s="55"/>
      <c r="V453" s="55"/>
      <c r="W453" s="55"/>
      <c r="X453" s="55"/>
      <c r="Y453" s="55"/>
      <c r="Z453" s="55"/>
      <c r="AA453" s="55"/>
      <c r="AB453" s="55"/>
      <c r="AC453" s="55"/>
      <c r="AD453" s="55"/>
      <c r="AE453" s="55"/>
      <c r="AF453" s="55"/>
      <c r="AG453" s="55"/>
      <c r="AH453" s="55"/>
      <c r="AI453" s="55"/>
      <c r="AJ453" s="55"/>
      <c r="AK453" s="55"/>
      <c r="AL453" s="55"/>
      <c r="AM453" s="55"/>
      <c r="AN453" s="55"/>
      <c r="AO453" s="55"/>
      <c r="AP453" s="55"/>
      <c r="AQ453" s="55"/>
      <c r="AR453" s="55"/>
      <c r="AS453" s="55"/>
      <c r="AT453" s="55"/>
      <c r="AU453" s="55"/>
      <c r="AV453" s="55"/>
      <c r="AW453" s="55"/>
      <c r="AX453" s="55"/>
      <c r="AY453" s="55"/>
      <c r="AZ453" s="55"/>
      <c r="BA453" s="55">
        <f t="shared" si="95"/>
        <v>-28.11666928022581</v>
      </c>
    </row>
    <row r="454" spans="1:53" ht="15" thickBot="1" x14ac:dyDescent="0.35">
      <c r="A454" s="5" t="s">
        <v>18</v>
      </c>
      <c r="B454" s="13" t="s">
        <v>53</v>
      </c>
      <c r="C454" s="13">
        <v>-11.55</v>
      </c>
      <c r="D454" s="12">
        <v>-19.04</v>
      </c>
      <c r="E454" s="13">
        <v>-18.149999999999999</v>
      </c>
      <c r="F454" s="13">
        <v>-3.55</v>
      </c>
      <c r="G454" s="13">
        <v>6.47</v>
      </c>
      <c r="H454" s="13">
        <v>-9.43</v>
      </c>
      <c r="I454" s="13">
        <v>7.06</v>
      </c>
      <c r="J454" s="13">
        <v>-9.41</v>
      </c>
      <c r="K454" s="11">
        <v>26.01</v>
      </c>
      <c r="L454" s="13">
        <v>-4.55</v>
      </c>
      <c r="M454" s="13">
        <v>-5.16</v>
      </c>
      <c r="N454" s="13">
        <v>-16.32</v>
      </c>
      <c r="O454" s="13">
        <v>-2.25</v>
      </c>
      <c r="P454" s="55">
        <f t="shared" si="93"/>
        <v>-7.6726342710997448</v>
      </c>
      <c r="Q454" s="55">
        <f t="shared" si="93"/>
        <v>8.86426592797784</v>
      </c>
      <c r="R454" s="55">
        <f t="shared" si="94"/>
        <v>-50.410094637223978</v>
      </c>
      <c r="S454" s="55"/>
      <c r="T454" s="55"/>
      <c r="U454" s="55"/>
      <c r="V454" s="55"/>
      <c r="W454" s="55"/>
      <c r="X454" s="55"/>
      <c r="Y454" s="55"/>
      <c r="Z454" s="55"/>
      <c r="AA454" s="55"/>
      <c r="AB454" s="55"/>
      <c r="AC454" s="55"/>
      <c r="AD454" s="55"/>
      <c r="AE454" s="55"/>
      <c r="AF454" s="55"/>
      <c r="AG454" s="55"/>
      <c r="AH454" s="55"/>
      <c r="AI454" s="55"/>
      <c r="AJ454" s="55"/>
      <c r="AK454" s="55"/>
      <c r="AL454" s="55"/>
      <c r="AM454" s="55"/>
      <c r="AN454" s="55"/>
      <c r="AO454" s="55"/>
      <c r="AP454" s="55"/>
      <c r="AQ454" s="55"/>
      <c r="AR454" s="55"/>
      <c r="AS454" s="55"/>
      <c r="AT454" s="55"/>
      <c r="AU454" s="55"/>
      <c r="AV454" s="55"/>
      <c r="AW454" s="55"/>
      <c r="AX454" s="55"/>
      <c r="AY454" s="55"/>
      <c r="AZ454" s="55"/>
      <c r="BA454" s="55">
        <f t="shared" si="95"/>
        <v>-25.568181818181817</v>
      </c>
    </row>
    <row r="455" spans="1:53" ht="15" thickBot="1" x14ac:dyDescent="0.35">
      <c r="A455" s="5" t="s">
        <v>19</v>
      </c>
      <c r="B455" s="13" t="s">
        <v>53</v>
      </c>
      <c r="C455" s="11">
        <v>17.850000000000001</v>
      </c>
      <c r="D455" s="13">
        <v>-9.32</v>
      </c>
      <c r="E455" s="13">
        <v>-10.24</v>
      </c>
      <c r="F455" s="13">
        <v>12.55</v>
      </c>
      <c r="G455" s="55">
        <v>-5</v>
      </c>
      <c r="H455" s="13">
        <v>1.79</v>
      </c>
      <c r="I455" s="13">
        <v>3.76</v>
      </c>
      <c r="J455" s="13">
        <v>2.4900000000000002</v>
      </c>
      <c r="K455" s="13">
        <v>-4.28</v>
      </c>
      <c r="L455" s="12">
        <v>-10.3</v>
      </c>
      <c r="M455" s="13">
        <v>-3.22</v>
      </c>
      <c r="N455" s="13">
        <v>-6.4</v>
      </c>
      <c r="O455" s="13">
        <v>0.91</v>
      </c>
      <c r="P455" s="55">
        <f t="shared" si="93"/>
        <v>-1.6094420600858368</v>
      </c>
      <c r="Q455" s="55">
        <f t="shared" si="93"/>
        <v>8.3678662304616491</v>
      </c>
      <c r="R455" s="55">
        <f t="shared" si="94"/>
        <v>-7.0872031415570653</v>
      </c>
      <c r="S455" s="55"/>
      <c r="T455" s="55"/>
      <c r="U455" s="55"/>
      <c r="V455" s="55"/>
      <c r="W455" s="55"/>
      <c r="X455" s="55"/>
      <c r="Y455" s="55"/>
      <c r="Z455" s="55"/>
      <c r="AA455" s="55"/>
      <c r="AB455" s="55"/>
      <c r="AC455" s="55"/>
      <c r="AD455" s="55"/>
      <c r="AE455" s="55"/>
      <c r="AF455" s="55"/>
      <c r="AG455" s="55"/>
      <c r="AH455" s="55"/>
      <c r="AI455" s="55"/>
      <c r="AJ455" s="55"/>
      <c r="AK455" s="55"/>
      <c r="AL455" s="55"/>
      <c r="AM455" s="55"/>
      <c r="AN455" s="55"/>
      <c r="AO455" s="55"/>
      <c r="AP455" s="55"/>
      <c r="AQ455" s="55"/>
      <c r="AR455" s="55"/>
      <c r="AS455" s="55"/>
      <c r="AT455" s="55"/>
      <c r="AU455" s="55"/>
      <c r="AV455" s="55"/>
      <c r="AW455" s="55"/>
      <c r="AX455" s="55"/>
      <c r="AY455" s="55"/>
      <c r="AZ455" s="55"/>
      <c r="BA455" s="55">
        <f t="shared" si="95"/>
        <v>-12.574780058651028</v>
      </c>
    </row>
    <row r="456" spans="1:53" ht="15" thickBot="1" x14ac:dyDescent="0.35">
      <c r="A456" s="5" t="s">
        <v>20</v>
      </c>
      <c r="B456" s="13" t="s">
        <v>53</v>
      </c>
      <c r="C456" s="13">
        <v>6.08</v>
      </c>
      <c r="D456" s="13">
        <v>-5.4</v>
      </c>
      <c r="E456" s="13">
        <v>-3.34</v>
      </c>
      <c r="F456" s="11">
        <v>8.39</v>
      </c>
      <c r="G456" s="13">
        <v>3.31</v>
      </c>
      <c r="H456" s="13">
        <v>1.58</v>
      </c>
      <c r="I456" s="13">
        <v>3.09</v>
      </c>
      <c r="J456" s="13">
        <v>5.41</v>
      </c>
      <c r="K456" s="13">
        <v>-2.0099999999999998</v>
      </c>
      <c r="L456" s="13">
        <v>-3.17</v>
      </c>
      <c r="M456" s="12">
        <v>-18.23</v>
      </c>
      <c r="N456" s="13">
        <v>3.49</v>
      </c>
      <c r="O456" s="13">
        <v>-7.16</v>
      </c>
      <c r="P456" s="55">
        <f t="shared" si="93"/>
        <v>-1.7149318424524151</v>
      </c>
      <c r="Q456" s="55">
        <f t="shared" si="93"/>
        <v>6.2507989262431298</v>
      </c>
      <c r="R456" s="55">
        <f t="shared" si="94"/>
        <v>-6.6696609027621827</v>
      </c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5"/>
      <c r="AG456" s="55"/>
      <c r="AH456" s="55"/>
      <c r="AI456" s="55"/>
      <c r="AJ456" s="55"/>
      <c r="AK456" s="55"/>
      <c r="AL456" s="55"/>
      <c r="AM456" s="55"/>
      <c r="AN456" s="55"/>
      <c r="AO456" s="55"/>
      <c r="AP456" s="55"/>
      <c r="AQ456" s="55"/>
      <c r="AR456" s="55"/>
      <c r="AS456" s="55"/>
      <c r="AT456" s="55"/>
      <c r="AU456" s="55"/>
      <c r="AV456" s="55"/>
      <c r="AW456" s="55"/>
      <c r="AX456" s="55"/>
      <c r="AY456" s="55"/>
      <c r="AZ456" s="55"/>
      <c r="BA456" s="55">
        <f t="shared" si="95"/>
        <v>-20.55815731625729</v>
      </c>
    </row>
    <row r="457" spans="1:53" ht="15" thickBot="1" x14ac:dyDescent="0.35">
      <c r="A457" s="5" t="s">
        <v>21</v>
      </c>
      <c r="B457" s="13" t="s">
        <v>53</v>
      </c>
      <c r="C457" s="13">
        <v>8.51</v>
      </c>
      <c r="D457" s="13">
        <v>-4.76</v>
      </c>
      <c r="E457" s="13">
        <v>-5.0599999999999996</v>
      </c>
      <c r="F457" s="13">
        <v>2.63</v>
      </c>
      <c r="G457" s="13">
        <v>5.4</v>
      </c>
      <c r="H457" s="13">
        <v>-0.66</v>
      </c>
      <c r="I457" s="13">
        <v>7.28</v>
      </c>
      <c r="J457" s="13">
        <v>0.31</v>
      </c>
      <c r="K457" s="11">
        <v>23.85</v>
      </c>
      <c r="L457" s="12">
        <v>-11.66</v>
      </c>
      <c r="M457" s="13">
        <v>-8.1999999999999993</v>
      </c>
      <c r="N457" s="13">
        <v>-9.61</v>
      </c>
      <c r="O457" s="13">
        <v>3.39</v>
      </c>
      <c r="P457" s="55">
        <f t="shared" si="93"/>
        <v>2.2920759659462999</v>
      </c>
      <c r="Q457" s="55">
        <f t="shared" si="93"/>
        <v>-2.7528809218950063</v>
      </c>
      <c r="R457" s="55">
        <f t="shared" si="94"/>
        <v>5.9274755927475598</v>
      </c>
      <c r="S457" s="55"/>
      <c r="T457" s="55"/>
      <c r="U457" s="55"/>
      <c r="V457" s="55"/>
      <c r="W457" s="55"/>
      <c r="X457" s="55"/>
      <c r="Y457" s="55"/>
      <c r="Z457" s="55"/>
      <c r="AA457" s="55"/>
      <c r="AB457" s="55"/>
      <c r="AC457" s="55"/>
      <c r="AD457" s="55"/>
      <c r="AE457" s="55"/>
      <c r="AF457" s="55"/>
      <c r="AG457" s="55"/>
      <c r="AH457" s="55"/>
      <c r="AI457" s="55"/>
      <c r="AJ457" s="55"/>
      <c r="AK457" s="55"/>
      <c r="AL457" s="55"/>
      <c r="AM457" s="55"/>
      <c r="AN457" s="55"/>
      <c r="AO457" s="55"/>
      <c r="AP457" s="55"/>
      <c r="AQ457" s="55"/>
      <c r="AR457" s="55"/>
      <c r="AS457" s="55"/>
      <c r="AT457" s="55"/>
      <c r="AU457" s="55"/>
      <c r="AV457" s="55"/>
      <c r="AW457" s="55"/>
      <c r="AX457" s="55"/>
      <c r="AY457" s="55"/>
      <c r="AZ457" s="55"/>
      <c r="BA457" s="55">
        <f t="shared" si="95"/>
        <v>-24.615384615384617</v>
      </c>
    </row>
    <row r="458" spans="1:53" ht="15" thickBot="1" x14ac:dyDescent="0.35">
      <c r="A458" s="5" t="s">
        <v>22</v>
      </c>
      <c r="B458" s="13" t="s">
        <v>53</v>
      </c>
      <c r="C458" s="11">
        <v>7.57</v>
      </c>
      <c r="D458" s="13">
        <v>-7.88</v>
      </c>
      <c r="E458" s="13">
        <v>-4.8899999999999997</v>
      </c>
      <c r="F458" s="13">
        <v>-4.22</v>
      </c>
      <c r="G458" s="13">
        <v>-7.51</v>
      </c>
      <c r="H458" s="13">
        <v>-4.24</v>
      </c>
      <c r="I458" s="13">
        <v>-3.73</v>
      </c>
      <c r="J458" s="13">
        <v>4.3499999999999996</v>
      </c>
      <c r="K458" s="13">
        <v>-4.26</v>
      </c>
      <c r="L458" s="12">
        <v>-9.3699999999999992</v>
      </c>
      <c r="M458" s="13">
        <v>-8.19</v>
      </c>
      <c r="N458" s="13">
        <v>0.51</v>
      </c>
      <c r="O458" s="13">
        <v>-6.21</v>
      </c>
      <c r="P458" s="55">
        <f t="shared" si="93"/>
        <v>6.1427280939476061</v>
      </c>
      <c r="Q458" s="55">
        <f t="shared" si="93"/>
        <v>3.5744680851063833</v>
      </c>
      <c r="R458" s="55">
        <f t="shared" si="94"/>
        <v>-33.687508513826451</v>
      </c>
      <c r="S458" s="55"/>
      <c r="T458" s="55"/>
      <c r="U458" s="55"/>
      <c r="V458" s="55"/>
      <c r="W458" s="55"/>
      <c r="X458" s="55"/>
      <c r="Y458" s="55"/>
      <c r="Z458" s="55"/>
      <c r="AA458" s="55"/>
      <c r="AB458" s="55"/>
      <c r="AC458" s="55"/>
      <c r="AD458" s="55"/>
      <c r="AE458" s="55"/>
      <c r="AF458" s="55"/>
      <c r="AG458" s="55"/>
      <c r="AH458" s="55"/>
      <c r="AI458" s="55"/>
      <c r="AJ458" s="55"/>
      <c r="AK458" s="55"/>
      <c r="AL458" s="55"/>
      <c r="AM458" s="55"/>
      <c r="AN458" s="55"/>
      <c r="AO458" s="55"/>
      <c r="AP458" s="55"/>
      <c r="AQ458" s="55"/>
      <c r="AR458" s="55"/>
      <c r="AS458" s="55"/>
      <c r="AT458" s="55"/>
      <c r="AU458" s="55"/>
      <c r="AV458" s="55"/>
      <c r="AW458" s="55"/>
      <c r="AX458" s="55"/>
      <c r="AY458" s="55"/>
      <c r="AZ458" s="55"/>
      <c r="BA458" s="55">
        <f t="shared" si="95"/>
        <v>-13.764393268379097</v>
      </c>
    </row>
    <row r="459" spans="1:53" ht="15" thickBot="1" x14ac:dyDescent="0.35">
      <c r="A459" s="5" t="s">
        <v>23</v>
      </c>
      <c r="B459" s="13" t="s">
        <v>53</v>
      </c>
      <c r="C459" s="13">
        <v>3.19</v>
      </c>
      <c r="D459" s="13">
        <v>-6.5</v>
      </c>
      <c r="E459" s="13">
        <v>-6.01</v>
      </c>
      <c r="F459" s="93">
        <v>3.3</v>
      </c>
      <c r="G459" s="13">
        <v>-1.57</v>
      </c>
      <c r="H459" s="13">
        <v>1.1599999999999999</v>
      </c>
      <c r="I459" s="13">
        <v>1.99</v>
      </c>
      <c r="J459" s="13">
        <v>-0.57999999999999996</v>
      </c>
      <c r="K459" s="13">
        <v>1.21</v>
      </c>
      <c r="L459" s="13">
        <v>-8.52</v>
      </c>
      <c r="M459" s="12">
        <v>-11.98</v>
      </c>
      <c r="N459" s="13">
        <v>0.05</v>
      </c>
      <c r="O459" s="13">
        <v>-3.15</v>
      </c>
      <c r="P459" s="55">
        <f t="shared" si="93"/>
        <v>-5.4930972214131764</v>
      </c>
      <c r="Q459" s="55">
        <f t="shared" si="93"/>
        <v>2.3237179487179489</v>
      </c>
      <c r="R459" s="55">
        <f t="shared" si="94"/>
        <v>-27.79348440694185</v>
      </c>
      <c r="S459" s="55"/>
      <c r="T459" s="55"/>
      <c r="U459" s="55"/>
      <c r="V459" s="55"/>
      <c r="W459" s="55"/>
      <c r="X459" s="55"/>
      <c r="Y459" s="55"/>
      <c r="Z459" s="55"/>
      <c r="AA459" s="55"/>
      <c r="AB459" s="55"/>
      <c r="AC459" s="55"/>
      <c r="AD459" s="55"/>
      <c r="AE459" s="55"/>
      <c r="AF459" s="55"/>
      <c r="AG459" s="55"/>
      <c r="AH459" s="55"/>
      <c r="AI459" s="55"/>
      <c r="AJ459" s="55"/>
      <c r="AK459" s="55"/>
      <c r="AL459" s="55"/>
      <c r="AM459" s="55"/>
      <c r="AN459" s="55"/>
      <c r="AO459" s="55"/>
      <c r="AP459" s="55"/>
      <c r="AQ459" s="55"/>
      <c r="AR459" s="55"/>
      <c r="AS459" s="55"/>
      <c r="AT459" s="55"/>
      <c r="AU459" s="55"/>
      <c r="AV459" s="55"/>
      <c r="AW459" s="55"/>
      <c r="AX459" s="55"/>
      <c r="AY459" s="55"/>
      <c r="AZ459" s="55"/>
      <c r="BA459" s="55">
        <f t="shared" si="95"/>
        <v>-24.554626431557899</v>
      </c>
    </row>
    <row r="460" spans="1:53" ht="15" thickBot="1" x14ac:dyDescent="0.35">
      <c r="A460" s="5" t="s">
        <v>24</v>
      </c>
      <c r="B460" s="13" t="s">
        <v>53</v>
      </c>
      <c r="C460" s="13">
        <v>4.95</v>
      </c>
      <c r="D460" s="13">
        <v>-7.04</v>
      </c>
      <c r="E460" s="11">
        <v>10.36</v>
      </c>
      <c r="F460" s="13">
        <v>-3.67</v>
      </c>
      <c r="G460" s="13">
        <v>-0.72</v>
      </c>
      <c r="H460" s="12">
        <v>-10.65</v>
      </c>
      <c r="I460" s="13">
        <v>-1.35</v>
      </c>
      <c r="J460" s="13">
        <v>4.4000000000000004</v>
      </c>
      <c r="K460" s="13">
        <v>-10.62</v>
      </c>
      <c r="L460" s="13">
        <v>-7.65</v>
      </c>
      <c r="M460" s="13">
        <v>-9.23</v>
      </c>
      <c r="N460" s="13">
        <v>5</v>
      </c>
      <c r="O460" s="13">
        <v>-3.89</v>
      </c>
      <c r="P460" s="55">
        <f t="shared" si="93"/>
        <v>-0.86612690642063639</v>
      </c>
      <c r="Q460" s="55">
        <f t="shared" si="93"/>
        <v>-1.3865147198480532</v>
      </c>
      <c r="R460" s="55">
        <f t="shared" si="94"/>
        <v>-29.960879535950358</v>
      </c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  <c r="AE460" s="55"/>
      <c r="AF460" s="55"/>
      <c r="AG460" s="55"/>
      <c r="AH460" s="55"/>
      <c r="AI460" s="55"/>
      <c r="AJ460" s="55"/>
      <c r="AK460" s="55"/>
      <c r="AL460" s="55"/>
      <c r="AM460" s="55"/>
      <c r="AN460" s="55"/>
      <c r="AO460" s="55"/>
      <c r="AP460" s="55"/>
      <c r="AQ460" s="55"/>
      <c r="AR460" s="55"/>
      <c r="AS460" s="55"/>
      <c r="AT460" s="55"/>
      <c r="AU460" s="55"/>
      <c r="AV460" s="55"/>
      <c r="AW460" s="55"/>
      <c r="AX460" s="55"/>
      <c r="AY460" s="55"/>
      <c r="AZ460" s="55"/>
      <c r="BA460" s="55">
        <f t="shared" si="95"/>
        <v>-17.298502707868749</v>
      </c>
    </row>
    <row r="461" spans="1:53" ht="23.4" thickBot="1" x14ac:dyDescent="0.35">
      <c r="A461" s="17" t="s">
        <v>25</v>
      </c>
      <c r="B461" s="21" t="s">
        <v>54</v>
      </c>
      <c r="C461" s="22">
        <v>6.86</v>
      </c>
      <c r="D461" s="21">
        <v>-7.07</v>
      </c>
      <c r="E461" s="21">
        <v>-4.97</v>
      </c>
      <c r="F461" s="21">
        <v>4.05</v>
      </c>
      <c r="G461" s="21">
        <v>-1.44</v>
      </c>
      <c r="H461" s="21">
        <v>-1.24</v>
      </c>
      <c r="I461" s="21">
        <v>1.49</v>
      </c>
      <c r="J461" s="21">
        <v>2.25</v>
      </c>
      <c r="K461" s="21">
        <v>-1.1399999999999999</v>
      </c>
      <c r="L461" s="21">
        <v>-7.06</v>
      </c>
      <c r="M461" s="24">
        <v>-11.17</v>
      </c>
      <c r="N461" s="21">
        <v>-0.67</v>
      </c>
      <c r="O461" s="21">
        <v>-3.61</v>
      </c>
      <c r="P461" s="53">
        <f t="shared" si="93"/>
        <v>-2.5004276228832669</v>
      </c>
      <c r="Q461" s="53">
        <f t="shared" si="93"/>
        <v>3.7941978596832584</v>
      </c>
      <c r="R461" s="53">
        <f t="shared" si="94"/>
        <v>-21.553501042658599</v>
      </c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53"/>
      <c r="AF461" s="53"/>
      <c r="AG461" s="53"/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  <c r="AZ461" s="53"/>
      <c r="BA461" s="53">
        <f t="shared" si="95"/>
        <v>-20.000983392951532</v>
      </c>
    </row>
    <row r="462" spans="1:53" ht="15" thickBot="1" x14ac:dyDescent="0.35">
      <c r="A462" s="19" t="s">
        <v>26</v>
      </c>
      <c r="B462" s="21" t="s">
        <v>54</v>
      </c>
      <c r="C462" s="22">
        <v>1.39</v>
      </c>
      <c r="D462" s="21">
        <v>-5.82</v>
      </c>
      <c r="E462" s="21">
        <v>-3.73</v>
      </c>
      <c r="F462" s="21">
        <v>-2.42</v>
      </c>
      <c r="G462" s="21">
        <v>-0.56999999999999995</v>
      </c>
      <c r="H462" s="21">
        <v>-2.13</v>
      </c>
      <c r="I462" s="21">
        <v>-4.6399999999999997</v>
      </c>
      <c r="J462" s="21">
        <v>-1.1200000000000001</v>
      </c>
      <c r="K462" s="21">
        <v>-0.83</v>
      </c>
      <c r="L462" s="21">
        <v>-4.17</v>
      </c>
      <c r="M462" s="24">
        <v>-8.61</v>
      </c>
      <c r="N462" s="21">
        <v>-3.29</v>
      </c>
      <c r="O462" s="21">
        <v>-2.69</v>
      </c>
      <c r="P462" s="53">
        <f t="shared" si="93"/>
        <v>-1.6830780379618313</v>
      </c>
      <c r="Q462" s="53">
        <f t="shared" si="93"/>
        <v>0.91325125546735786</v>
      </c>
      <c r="R462" s="53">
        <f t="shared" si="94"/>
        <v>-33.248233258145227</v>
      </c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  <c r="AG462" s="53"/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  <c r="AZ462" s="53"/>
      <c r="BA462" s="54">
        <f>(Q378-K378)/K378*100</f>
        <v>-18.228209503806774</v>
      </c>
    </row>
    <row r="463" spans="1:53" x14ac:dyDescent="0.3">
      <c r="A463" s="180" t="s">
        <v>121</v>
      </c>
      <c r="B463" s="180"/>
      <c r="C463" s="180"/>
      <c r="D463" s="180"/>
      <c r="E463" s="180"/>
      <c r="F463" s="180"/>
      <c r="G463" s="180"/>
      <c r="H463" s="180"/>
      <c r="I463" s="180"/>
      <c r="J463" s="180"/>
      <c r="K463" s="180"/>
      <c r="L463" s="180"/>
      <c r="M463" s="180"/>
      <c r="N463" s="180"/>
      <c r="O463" s="180"/>
      <c r="P463" s="180"/>
      <c r="Q463" s="180"/>
      <c r="R463" s="180"/>
    </row>
    <row r="464" spans="1:53" x14ac:dyDescent="0.3">
      <c r="A464" s="181" t="s">
        <v>46</v>
      </c>
      <c r="B464" s="181"/>
      <c r="C464" s="181"/>
      <c r="D464" s="181"/>
      <c r="E464" s="181"/>
      <c r="F464" s="181"/>
      <c r="G464" s="181"/>
      <c r="H464" s="181"/>
      <c r="I464" s="181"/>
      <c r="J464" s="181"/>
      <c r="K464" s="181"/>
      <c r="L464" s="181"/>
      <c r="M464" s="181"/>
      <c r="N464" s="181"/>
      <c r="O464" s="181"/>
      <c r="P464" s="181"/>
      <c r="Q464" s="181"/>
      <c r="R464" s="42"/>
    </row>
  </sheetData>
  <mergeCells count="75">
    <mergeCell ref="S322:S323"/>
    <mergeCell ref="P322:P323"/>
    <mergeCell ref="BB322:BB323"/>
    <mergeCell ref="A409:M409"/>
    <mergeCell ref="A437:N437"/>
    <mergeCell ref="S381:AE381"/>
    <mergeCell ref="T354:U354"/>
    <mergeCell ref="T355:T375"/>
    <mergeCell ref="Z354:AA354"/>
    <mergeCell ref="Z355:Z358"/>
    <mergeCell ref="A463:R463"/>
    <mergeCell ref="A464:Q464"/>
    <mergeCell ref="A293:Q293"/>
    <mergeCell ref="A321:N321"/>
    <mergeCell ref="A348:R348"/>
    <mergeCell ref="A349:O349"/>
    <mergeCell ref="A351:Q351"/>
    <mergeCell ref="A381:M381"/>
    <mergeCell ref="M322:M323"/>
    <mergeCell ref="N322:N323"/>
    <mergeCell ref="O322:O323"/>
    <mergeCell ref="R322:R323"/>
    <mergeCell ref="Q322:Q323"/>
    <mergeCell ref="A175:N175"/>
    <mergeCell ref="A203:N203"/>
    <mergeCell ref="A229:Q229"/>
    <mergeCell ref="A230:O230"/>
    <mergeCell ref="A233:O233"/>
    <mergeCell ref="A113:Q113"/>
    <mergeCell ref="A114:Q114"/>
    <mergeCell ref="A117:Q117"/>
    <mergeCell ref="A147:O147"/>
    <mergeCell ref="A174:Q174"/>
    <mergeCell ref="A1:Q1"/>
    <mergeCell ref="A31:Q31"/>
    <mergeCell ref="A59:Q59"/>
    <mergeCell ref="A87:Q87"/>
    <mergeCell ref="G322:G323"/>
    <mergeCell ref="H322:H323"/>
    <mergeCell ref="I322:I323"/>
    <mergeCell ref="J322:J323"/>
    <mergeCell ref="K322:K323"/>
    <mergeCell ref="L322:L323"/>
    <mergeCell ref="A322:A323"/>
    <mergeCell ref="B322:B323"/>
    <mergeCell ref="C322:C323"/>
    <mergeCell ref="D322:D323"/>
    <mergeCell ref="E322:E323"/>
    <mergeCell ref="F322:F323"/>
    <mergeCell ref="T119:Y119"/>
    <mergeCell ref="T120:U120"/>
    <mergeCell ref="T121:T141"/>
    <mergeCell ref="T235:Y235"/>
    <mergeCell ref="T236:U236"/>
    <mergeCell ref="Z235:AE235"/>
    <mergeCell ref="Z236:AA236"/>
    <mergeCell ref="Z237:Z240"/>
    <mergeCell ref="T353:Y353"/>
    <mergeCell ref="Z353:AE353"/>
    <mergeCell ref="A263:O263"/>
    <mergeCell ref="BA322:BA323"/>
    <mergeCell ref="S265:AG265"/>
    <mergeCell ref="T3:Y3"/>
    <mergeCell ref="T4:U4"/>
    <mergeCell ref="T5:T25"/>
    <mergeCell ref="AI31:AX31"/>
    <mergeCell ref="S147:AG147"/>
    <mergeCell ref="Z119:AE119"/>
    <mergeCell ref="Z120:AA120"/>
    <mergeCell ref="Z121:Z124"/>
    <mergeCell ref="Z3:AE3"/>
    <mergeCell ref="Z4:AA4"/>
    <mergeCell ref="Z5:Z8"/>
    <mergeCell ref="A265:O265"/>
    <mergeCell ref="T237:T25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workbookViewId="0">
      <selection activeCell="N91" sqref="N91"/>
    </sheetView>
  </sheetViews>
  <sheetFormatPr defaultRowHeight="14.4" x14ac:dyDescent="0.3"/>
  <cols>
    <col min="1" max="1" width="19" customWidth="1"/>
  </cols>
  <sheetData>
    <row r="1" spans="1:17" ht="15.6" x14ac:dyDescent="0.3">
      <c r="A1" s="161" t="s">
        <v>47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17" ht="15.6" x14ac:dyDescent="0.3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 ht="16.2" thickBot="1" x14ac:dyDescent="0.35">
      <c r="A3" s="43" t="s">
        <v>48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5" thickBot="1" x14ac:dyDescent="0.35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5" thickBot="1" x14ac:dyDescent="0.35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5" thickBot="1" x14ac:dyDescent="0.35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5" thickBot="1" x14ac:dyDescent="0.35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5" thickBot="1" x14ac:dyDescent="0.35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5" thickBot="1" x14ac:dyDescent="0.35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5" thickBot="1" x14ac:dyDescent="0.35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5" thickBot="1" x14ac:dyDescent="0.35">
      <c r="A13" s="14" t="s">
        <v>11</v>
      </c>
      <c r="B13" s="34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5" thickBot="1" x14ac:dyDescent="0.35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5" thickBot="1" x14ac:dyDescent="0.35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5" thickBot="1" x14ac:dyDescent="0.35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5" thickBot="1" x14ac:dyDescent="0.35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5" thickBot="1" x14ac:dyDescent="0.35">
      <c r="A18" s="14" t="s">
        <v>16</v>
      </c>
      <c r="B18" s="34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5" thickBot="1" x14ac:dyDescent="0.35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5" thickBot="1" x14ac:dyDescent="0.35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5" thickBot="1" x14ac:dyDescent="0.35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5" thickBot="1" x14ac:dyDescent="0.35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5" thickBot="1" x14ac:dyDescent="0.35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5" thickBot="1" x14ac:dyDescent="0.35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5" thickBot="1" x14ac:dyDescent="0.35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5" thickBot="1" x14ac:dyDescent="0.35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3.4" thickBot="1" x14ac:dyDescent="0.35">
      <c r="A27" s="17" t="s">
        <v>25</v>
      </c>
      <c r="B27" s="15">
        <v>1607</v>
      </c>
      <c r="C27" s="34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5" thickBot="1" x14ac:dyDescent="0.35">
      <c r="A28" s="19" t="s">
        <v>26</v>
      </c>
      <c r="B28" s="34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6" x14ac:dyDescent="0.3">
      <c r="A30" s="2"/>
    </row>
    <row r="31" spans="1:17" ht="16.2" thickBot="1" x14ac:dyDescent="0.35">
      <c r="A31" s="164" t="s">
        <v>27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5" thickBot="1" x14ac:dyDescent="0.35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5" thickBot="1" x14ac:dyDescent="0.35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5" thickBot="1" x14ac:dyDescent="0.35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5" thickBot="1" x14ac:dyDescent="0.35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5" thickBot="1" x14ac:dyDescent="0.35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5" thickBot="1" x14ac:dyDescent="0.35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5" thickBot="1" x14ac:dyDescent="0.35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5" thickBot="1" x14ac:dyDescent="0.35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5" thickBot="1" x14ac:dyDescent="0.35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5" thickBot="1" x14ac:dyDescent="0.35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5" thickBot="1" x14ac:dyDescent="0.35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5" thickBot="1" x14ac:dyDescent="0.35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5" thickBot="1" x14ac:dyDescent="0.35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5" thickBot="1" x14ac:dyDescent="0.35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6" x14ac:dyDescent="0.3">
      <c r="A58" s="2"/>
    </row>
    <row r="59" spans="1:17" ht="16.2" thickBot="1" x14ac:dyDescent="0.35">
      <c r="A59" s="164" t="s">
        <v>28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5" thickBot="1" x14ac:dyDescent="0.35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5" thickBot="1" x14ac:dyDescent="0.35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5" thickBot="1" x14ac:dyDescent="0.35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5" thickBot="1" x14ac:dyDescent="0.35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5" thickBot="1" x14ac:dyDescent="0.35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5" thickBot="1" x14ac:dyDescent="0.35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5" thickBot="1" x14ac:dyDescent="0.35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5" thickBot="1" x14ac:dyDescent="0.35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5" thickBot="1" x14ac:dyDescent="0.35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5" thickBot="1" x14ac:dyDescent="0.35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5" thickBot="1" x14ac:dyDescent="0.35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5" thickBot="1" x14ac:dyDescent="0.35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5" thickBot="1" x14ac:dyDescent="0.35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5" thickBot="1" x14ac:dyDescent="0.35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5" thickBot="1" x14ac:dyDescent="0.35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5" thickBot="1" x14ac:dyDescent="0.35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5" thickBot="1" x14ac:dyDescent="0.35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5" thickBot="1" x14ac:dyDescent="0.35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5" thickBot="1" x14ac:dyDescent="0.35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5" thickBot="1" x14ac:dyDescent="0.35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5" thickBot="1" x14ac:dyDescent="0.35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3.4" thickBot="1" x14ac:dyDescent="0.35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6" x14ac:dyDescent="0.3">
      <c r="A85" s="2"/>
    </row>
    <row r="86" spans="1:17" ht="15.6" x14ac:dyDescent="0.3">
      <c r="A86" s="2"/>
    </row>
    <row r="87" spans="1:17" ht="16.2" thickBot="1" x14ac:dyDescent="0.35">
      <c r="A87" s="164" t="s">
        <v>30</v>
      </c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</row>
    <row r="88" spans="1:17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5" thickBot="1" x14ac:dyDescent="0.35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5" thickBot="1" x14ac:dyDescent="0.35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5" thickBot="1" x14ac:dyDescent="0.35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5" thickBot="1" x14ac:dyDescent="0.35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5" thickBot="1" x14ac:dyDescent="0.35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5" thickBot="1" x14ac:dyDescent="0.35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5" thickBot="1" x14ac:dyDescent="0.35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5" thickBot="1" x14ac:dyDescent="0.35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5" thickBot="1" x14ac:dyDescent="0.35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5" thickBot="1" x14ac:dyDescent="0.35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5" thickBot="1" x14ac:dyDescent="0.35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5" thickBot="1" x14ac:dyDescent="0.35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5" thickBot="1" x14ac:dyDescent="0.35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5" thickBot="1" x14ac:dyDescent="0.35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5" thickBot="1" x14ac:dyDescent="0.35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5" thickBot="1" x14ac:dyDescent="0.35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5" thickBot="1" x14ac:dyDescent="0.35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5" thickBot="1" x14ac:dyDescent="0.35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5" thickBot="1" x14ac:dyDescent="0.35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5" thickBot="1" x14ac:dyDescent="0.35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5" thickBot="1" x14ac:dyDescent="0.35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5" thickBot="1" x14ac:dyDescent="0.35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3.4" thickBot="1" x14ac:dyDescent="0.35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5" thickBot="1" x14ac:dyDescent="0.35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 x14ac:dyDescent="0.3">
      <c r="A113" s="180" t="s">
        <v>45</v>
      </c>
      <c r="B113" s="180"/>
      <c r="C113" s="180"/>
      <c r="D113" s="180"/>
      <c r="E113" s="180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</row>
    <row r="114" spans="1:17" x14ac:dyDescent="0.3">
      <c r="A114" s="181" t="s">
        <v>46</v>
      </c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45"/>
      <c r="Q114" s="42"/>
    </row>
    <row r="115" spans="1:17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2"/>
    </row>
    <row r="116" spans="1:17" ht="15.6" x14ac:dyDescent="0.3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selection activeCell="P1" sqref="P1:P1048576"/>
    </sheetView>
  </sheetViews>
  <sheetFormatPr defaultRowHeight="14.4" x14ac:dyDescent="0.3"/>
  <cols>
    <col min="1" max="1" width="19" customWidth="1"/>
  </cols>
  <sheetData>
    <row r="1" spans="1:17" ht="15.6" x14ac:dyDescent="0.3">
      <c r="A1" s="161" t="s">
        <v>49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40"/>
    </row>
    <row r="2" spans="1:17" ht="15.6" x14ac:dyDescent="0.3">
      <c r="A2" s="2"/>
    </row>
    <row r="3" spans="1:17" ht="16.2" thickBot="1" x14ac:dyDescent="0.35">
      <c r="A3" s="43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5" thickBot="1" x14ac:dyDescent="0.35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5" thickBot="1" x14ac:dyDescent="0.35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5" thickBot="1" x14ac:dyDescent="0.35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5" thickBot="1" x14ac:dyDescent="0.35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5" thickBot="1" x14ac:dyDescent="0.35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5" thickBot="1" x14ac:dyDescent="0.35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5" thickBot="1" x14ac:dyDescent="0.35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5" thickBot="1" x14ac:dyDescent="0.35">
      <c r="A13" s="14" t="s">
        <v>11</v>
      </c>
      <c r="B13" s="34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5" thickBot="1" x14ac:dyDescent="0.35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5" thickBot="1" x14ac:dyDescent="0.35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5" thickBot="1" x14ac:dyDescent="0.35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5" thickBot="1" x14ac:dyDescent="0.35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5" thickBot="1" x14ac:dyDescent="0.35">
      <c r="A18" s="14" t="s">
        <v>16</v>
      </c>
      <c r="B18" s="15">
        <v>1577</v>
      </c>
      <c r="C18" s="34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5" thickBot="1" x14ac:dyDescent="0.35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5" thickBot="1" x14ac:dyDescent="0.35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5" thickBot="1" x14ac:dyDescent="0.35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5" thickBot="1" x14ac:dyDescent="0.35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5" thickBot="1" x14ac:dyDescent="0.35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5" thickBot="1" x14ac:dyDescent="0.35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5" thickBot="1" x14ac:dyDescent="0.35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5" thickBot="1" x14ac:dyDescent="0.35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3.4" thickBot="1" x14ac:dyDescent="0.35">
      <c r="A27" s="17" t="s">
        <v>25</v>
      </c>
      <c r="B27" s="34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5" thickBot="1" x14ac:dyDescent="0.35">
      <c r="A28" s="19" t="s">
        <v>26</v>
      </c>
      <c r="B28" s="34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 x14ac:dyDescent="0.3">
      <c r="A29" s="46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  <c r="P29" s="49"/>
      <c r="Q29" s="50"/>
    </row>
    <row r="30" spans="1:17" ht="15.6" x14ac:dyDescent="0.3">
      <c r="A30" s="2"/>
    </row>
    <row r="31" spans="1:17" ht="16.2" thickBot="1" x14ac:dyDescent="0.35">
      <c r="A31" s="164" t="s">
        <v>27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5" thickBot="1" x14ac:dyDescent="0.35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5" thickBot="1" x14ac:dyDescent="0.35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5" thickBot="1" x14ac:dyDescent="0.35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5" thickBot="1" x14ac:dyDescent="0.35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5" thickBot="1" x14ac:dyDescent="0.35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5" thickBot="1" x14ac:dyDescent="0.35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5" thickBot="1" x14ac:dyDescent="0.35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5" thickBot="1" x14ac:dyDescent="0.35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5" thickBot="1" x14ac:dyDescent="0.35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5" thickBot="1" x14ac:dyDescent="0.35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5" thickBot="1" x14ac:dyDescent="0.35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5" thickBot="1" x14ac:dyDescent="0.35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5" thickBot="1" x14ac:dyDescent="0.35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5" thickBot="1" x14ac:dyDescent="0.35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6" x14ac:dyDescent="0.3">
      <c r="A58" s="2"/>
    </row>
    <row r="59" spans="1:17" ht="16.2" thickBot="1" x14ac:dyDescent="0.35">
      <c r="A59" s="164" t="s">
        <v>28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5" thickBot="1" x14ac:dyDescent="0.35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5" thickBot="1" x14ac:dyDescent="0.35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5" thickBot="1" x14ac:dyDescent="0.35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5" thickBot="1" x14ac:dyDescent="0.35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5" thickBot="1" x14ac:dyDescent="0.35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5" thickBot="1" x14ac:dyDescent="0.35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5" thickBot="1" x14ac:dyDescent="0.35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5" thickBot="1" x14ac:dyDescent="0.35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5" thickBot="1" x14ac:dyDescent="0.35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5" thickBot="1" x14ac:dyDescent="0.35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5" thickBot="1" x14ac:dyDescent="0.35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5" thickBot="1" x14ac:dyDescent="0.35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5" thickBot="1" x14ac:dyDescent="0.35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5" thickBot="1" x14ac:dyDescent="0.35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5" thickBot="1" x14ac:dyDescent="0.35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5" thickBot="1" x14ac:dyDescent="0.35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5" thickBot="1" x14ac:dyDescent="0.35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5" thickBot="1" x14ac:dyDescent="0.35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5" thickBot="1" x14ac:dyDescent="0.35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5" thickBot="1" x14ac:dyDescent="0.35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5" thickBot="1" x14ac:dyDescent="0.35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3.4" thickBot="1" x14ac:dyDescent="0.35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6" x14ac:dyDescent="0.3">
      <c r="A85" s="2"/>
    </row>
    <row r="86" spans="1:19" ht="15.6" x14ac:dyDescent="0.3">
      <c r="A86" s="2"/>
    </row>
    <row r="87" spans="1:19" ht="16.2" thickBot="1" x14ac:dyDescent="0.35">
      <c r="A87" s="164" t="s">
        <v>30</v>
      </c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</row>
    <row r="88" spans="1:19" x14ac:dyDescent="0.3">
      <c r="A88" s="178" t="s">
        <v>1</v>
      </c>
      <c r="B88" s="162">
        <v>2001</v>
      </c>
      <c r="C88" s="162" t="s">
        <v>31</v>
      </c>
      <c r="D88" s="162" t="s">
        <v>32</v>
      </c>
      <c r="E88" s="162" t="s">
        <v>33</v>
      </c>
      <c r="F88" s="162" t="s">
        <v>34</v>
      </c>
      <c r="G88" s="162" t="s">
        <v>35</v>
      </c>
      <c r="H88" s="162" t="s">
        <v>36</v>
      </c>
      <c r="I88" s="162" t="s">
        <v>37</v>
      </c>
      <c r="J88" s="162" t="s">
        <v>38</v>
      </c>
      <c r="K88" s="162" t="s">
        <v>39</v>
      </c>
      <c r="L88" s="162" t="s">
        <v>40</v>
      </c>
      <c r="M88" s="162" t="s">
        <v>41</v>
      </c>
      <c r="N88" s="162" t="s">
        <v>42</v>
      </c>
      <c r="O88" s="162" t="s">
        <v>43</v>
      </c>
      <c r="P88" s="38"/>
      <c r="Q88" s="162" t="s">
        <v>44</v>
      </c>
      <c r="R88" s="162" t="s">
        <v>50</v>
      </c>
      <c r="S88" s="35" t="s">
        <v>51</v>
      </c>
    </row>
    <row r="89" spans="1:19" ht="15" thickBot="1" x14ac:dyDescent="0.35">
      <c r="A89" s="179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39"/>
      <c r="Q89" s="163"/>
      <c r="R89" s="163"/>
      <c r="S89" s="36" t="s">
        <v>52</v>
      </c>
    </row>
    <row r="90" spans="1:19" ht="15" thickBot="1" x14ac:dyDescent="0.35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5" thickBot="1" x14ac:dyDescent="0.35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5" thickBot="1" x14ac:dyDescent="0.35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5" thickBot="1" x14ac:dyDescent="0.35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5" thickBot="1" x14ac:dyDescent="0.35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5" thickBot="1" x14ac:dyDescent="0.35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5" thickBot="1" x14ac:dyDescent="0.35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5" thickBot="1" x14ac:dyDescent="0.35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5" thickBot="1" x14ac:dyDescent="0.35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5" thickBot="1" x14ac:dyDescent="0.35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5" thickBot="1" x14ac:dyDescent="0.35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5" thickBot="1" x14ac:dyDescent="0.35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5" thickBot="1" x14ac:dyDescent="0.35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5" thickBot="1" x14ac:dyDescent="0.35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5" thickBot="1" x14ac:dyDescent="0.35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5" thickBot="1" x14ac:dyDescent="0.35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5" thickBot="1" x14ac:dyDescent="0.35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5" thickBot="1" x14ac:dyDescent="0.35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5" thickBot="1" x14ac:dyDescent="0.35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5" thickBot="1" x14ac:dyDescent="0.35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5" thickBot="1" x14ac:dyDescent="0.35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5" thickBot="1" x14ac:dyDescent="0.35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3.4" thickBot="1" x14ac:dyDescent="0.35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5" thickBot="1" x14ac:dyDescent="0.35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 x14ac:dyDescent="0.3">
      <c r="A114" s="180" t="s">
        <v>45</v>
      </c>
      <c r="B114" s="180"/>
      <c r="C114" s="180"/>
      <c r="D114" s="180"/>
      <c r="E114" s="180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</row>
    <row r="115" spans="1:19" x14ac:dyDescent="0.3">
      <c r="A115" s="181" t="s">
        <v>46</v>
      </c>
      <c r="B115" s="181"/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  <c r="O115" s="181"/>
      <c r="P115" s="45"/>
      <c r="Q115" s="42"/>
      <c r="R115" s="42"/>
    </row>
    <row r="116" spans="1:19" ht="15.6" x14ac:dyDescent="0.3">
      <c r="A116" s="1"/>
    </row>
  </sheetData>
  <mergeCells count="23"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opLeftCell="A80" workbookViewId="0">
      <selection activeCell="W21" sqref="W21"/>
    </sheetView>
  </sheetViews>
  <sheetFormatPr defaultRowHeight="14.4" x14ac:dyDescent="0.3"/>
  <cols>
    <col min="1" max="1" width="19" customWidth="1"/>
  </cols>
  <sheetData>
    <row r="1" spans="1:17" ht="15.6" x14ac:dyDescent="0.3">
      <c r="A1" s="161" t="s">
        <v>55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17" ht="15.6" x14ac:dyDescent="0.3">
      <c r="A2" s="2"/>
    </row>
    <row r="3" spans="1:17" ht="16.2" thickBot="1" x14ac:dyDescent="0.35">
      <c r="A3" s="44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5" thickBot="1" x14ac:dyDescent="0.35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5" thickBot="1" x14ac:dyDescent="0.35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5" thickBot="1" x14ac:dyDescent="0.35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5" thickBot="1" x14ac:dyDescent="0.35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5" thickBot="1" x14ac:dyDescent="0.35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5" thickBot="1" x14ac:dyDescent="0.35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5" thickBot="1" x14ac:dyDescent="0.35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5" thickBot="1" x14ac:dyDescent="0.35">
      <c r="A13" s="14" t="s">
        <v>11</v>
      </c>
      <c r="B13" s="34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5" thickBot="1" x14ac:dyDescent="0.35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5" thickBot="1" x14ac:dyDescent="0.35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5" thickBot="1" x14ac:dyDescent="0.35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5" thickBot="1" x14ac:dyDescent="0.35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5" thickBot="1" x14ac:dyDescent="0.35">
      <c r="A18" s="14" t="s">
        <v>16</v>
      </c>
      <c r="B18" s="34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5" thickBot="1" x14ac:dyDescent="0.35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5" thickBot="1" x14ac:dyDescent="0.35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5" thickBot="1" x14ac:dyDescent="0.35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5" thickBot="1" x14ac:dyDescent="0.35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5" thickBot="1" x14ac:dyDescent="0.35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5" thickBot="1" x14ac:dyDescent="0.35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5" thickBot="1" x14ac:dyDescent="0.35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5" thickBot="1" x14ac:dyDescent="0.35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3.4" thickBot="1" x14ac:dyDescent="0.35">
      <c r="A27" s="17" t="s">
        <v>25</v>
      </c>
      <c r="B27" s="15">
        <v>82961</v>
      </c>
      <c r="C27" s="34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5" thickBot="1" x14ac:dyDescent="0.35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6" x14ac:dyDescent="0.3">
      <c r="A30" s="2"/>
    </row>
    <row r="31" spans="1:17" ht="16.2" thickBot="1" x14ac:dyDescent="0.35">
      <c r="A31" s="164" t="s">
        <v>27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5" thickBot="1" x14ac:dyDescent="0.35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5" thickBot="1" x14ac:dyDescent="0.35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5" thickBot="1" x14ac:dyDescent="0.35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5" thickBot="1" x14ac:dyDescent="0.35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5" thickBot="1" x14ac:dyDescent="0.35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5" thickBot="1" x14ac:dyDescent="0.35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5.75" thickBot="1" x14ac:dyDescent="0.3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5.75" thickBot="1" x14ac:dyDescent="0.3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5.75" thickBot="1" x14ac:dyDescent="0.3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5.75" thickBot="1" x14ac:dyDescent="0.3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5.75" thickBot="1" x14ac:dyDescent="0.3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5.75" thickBot="1" x14ac:dyDescent="0.3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5.75" thickBot="1" x14ac:dyDescent="0.3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5.75" thickBot="1" x14ac:dyDescent="0.3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5.75" thickBot="1" x14ac:dyDescent="0.3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5.75" thickBot="1" x14ac:dyDescent="0.3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5.75" thickBot="1" x14ac:dyDescent="0.3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5.75" thickBot="1" x14ac:dyDescent="0.3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5.75" thickBot="1" x14ac:dyDescent="0.3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5.75" thickBot="1" x14ac:dyDescent="0.3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5.75" thickBot="1" x14ac:dyDescent="0.3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4.75" thickBot="1" x14ac:dyDescent="0.3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5.75" thickBot="1" x14ac:dyDescent="0.3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75" x14ac:dyDescent="0.25">
      <c r="A58" s="2"/>
    </row>
    <row r="59" spans="1:17" ht="16.2" thickBot="1" x14ac:dyDescent="0.35">
      <c r="A59" s="164" t="s">
        <v>28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</row>
    <row r="60" spans="1:17" ht="15.75" thickBot="1" x14ac:dyDescent="0.3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 x14ac:dyDescent="0.3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5.75" thickBot="1" x14ac:dyDescent="0.3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5.75" thickBot="1" x14ac:dyDescent="0.3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5.75" thickBot="1" x14ac:dyDescent="0.3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5.75" thickBot="1" x14ac:dyDescent="0.3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5.75" thickBot="1" x14ac:dyDescent="0.3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5.75" thickBot="1" x14ac:dyDescent="0.3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5.75" thickBot="1" x14ac:dyDescent="0.3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5.75" thickBot="1" x14ac:dyDescent="0.3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5.75" thickBot="1" x14ac:dyDescent="0.3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5.75" thickBot="1" x14ac:dyDescent="0.3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5.75" thickBot="1" x14ac:dyDescent="0.3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5.75" thickBot="1" x14ac:dyDescent="0.3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5.75" thickBot="1" x14ac:dyDescent="0.3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5.75" thickBot="1" x14ac:dyDescent="0.3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5.75" thickBot="1" x14ac:dyDescent="0.3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5.75" thickBot="1" x14ac:dyDescent="0.3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5.75" thickBot="1" x14ac:dyDescent="0.3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5.75" thickBot="1" x14ac:dyDescent="0.3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5.75" thickBot="1" x14ac:dyDescent="0.3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5.75" thickBot="1" x14ac:dyDescent="0.3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5.75" thickBot="1" x14ac:dyDescent="0.3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4.75" thickBot="1" x14ac:dyDescent="0.3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5.75" thickBot="1" x14ac:dyDescent="0.3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75" x14ac:dyDescent="0.25">
      <c r="A85" s="2"/>
    </row>
    <row r="86" spans="1:18" ht="15.75" x14ac:dyDescent="0.25">
      <c r="A86" s="2"/>
    </row>
    <row r="87" spans="1:18" ht="16.2" thickBot="1" x14ac:dyDescent="0.35">
      <c r="A87" s="164" t="s">
        <v>30</v>
      </c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</row>
    <row r="88" spans="1:18" ht="24.75" thickBot="1" x14ac:dyDescent="0.3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5.75" thickBot="1" x14ac:dyDescent="0.3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5.75" thickBot="1" x14ac:dyDescent="0.3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5.75" thickBot="1" x14ac:dyDescent="0.3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5.75" thickBot="1" x14ac:dyDescent="0.3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5.75" thickBot="1" x14ac:dyDescent="0.3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5.75" thickBot="1" x14ac:dyDescent="0.3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5.75" thickBot="1" x14ac:dyDescent="0.3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5.75" thickBot="1" x14ac:dyDescent="0.3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5" thickBot="1" x14ac:dyDescent="0.35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5.75" thickBot="1" x14ac:dyDescent="0.3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5.75" thickBot="1" x14ac:dyDescent="0.3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5.75" thickBot="1" x14ac:dyDescent="0.3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5.75" thickBot="1" x14ac:dyDescent="0.3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5" thickBot="1" x14ac:dyDescent="0.35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5.75" thickBot="1" x14ac:dyDescent="0.3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5.75" thickBot="1" x14ac:dyDescent="0.3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5" thickBot="1" x14ac:dyDescent="0.35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5" thickBot="1" x14ac:dyDescent="0.35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5" thickBot="1" x14ac:dyDescent="0.35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5" thickBot="1" x14ac:dyDescent="0.35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5" thickBot="1" x14ac:dyDescent="0.35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5" thickBot="1" x14ac:dyDescent="0.35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3.4" thickBot="1" x14ac:dyDescent="0.35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5" thickBot="1" x14ac:dyDescent="0.35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 x14ac:dyDescent="0.3">
      <c r="A113" s="180" t="s">
        <v>56</v>
      </c>
      <c r="B113" s="180"/>
      <c r="C113" s="180"/>
      <c r="D113" s="180"/>
      <c r="E113" s="180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</row>
    <row r="114" spans="1:18" x14ac:dyDescent="0.3">
      <c r="A114" s="181" t="s">
        <v>46</v>
      </c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42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12" workbookViewId="0">
      <selection activeCell="F31" sqref="F31"/>
    </sheetView>
  </sheetViews>
  <sheetFormatPr defaultColWidth="9.109375" defaultRowHeight="8.4" x14ac:dyDescent="0.3"/>
  <cols>
    <col min="1" max="1" width="14.109375" style="111" customWidth="1"/>
    <col min="2" max="4" width="9.44140625" style="111" customWidth="1"/>
    <col min="5" max="5" width="8.77734375" style="111" customWidth="1"/>
    <col min="6" max="256" width="9.109375" style="111"/>
    <col min="257" max="257" width="26.6640625" style="111" customWidth="1"/>
    <col min="258" max="260" width="9.44140625" style="111" customWidth="1"/>
    <col min="261" max="261" width="8.77734375" style="111" customWidth="1"/>
    <col min="262" max="512" width="9.109375" style="111"/>
    <col min="513" max="513" width="26.6640625" style="111" customWidth="1"/>
    <col min="514" max="516" width="9.44140625" style="111" customWidth="1"/>
    <col min="517" max="517" width="8.77734375" style="111" customWidth="1"/>
    <col min="518" max="768" width="9.109375" style="111"/>
    <col min="769" max="769" width="26.6640625" style="111" customWidth="1"/>
    <col min="770" max="772" width="9.44140625" style="111" customWidth="1"/>
    <col min="773" max="773" width="8.77734375" style="111" customWidth="1"/>
    <col min="774" max="1024" width="9.109375" style="111"/>
    <col min="1025" max="1025" width="26.6640625" style="111" customWidth="1"/>
    <col min="1026" max="1028" width="9.44140625" style="111" customWidth="1"/>
    <col min="1029" max="1029" width="8.77734375" style="111" customWidth="1"/>
    <col min="1030" max="1280" width="9.109375" style="111"/>
    <col min="1281" max="1281" width="26.6640625" style="111" customWidth="1"/>
    <col min="1282" max="1284" width="9.44140625" style="111" customWidth="1"/>
    <col min="1285" max="1285" width="8.77734375" style="111" customWidth="1"/>
    <col min="1286" max="1536" width="9.109375" style="111"/>
    <col min="1537" max="1537" width="26.6640625" style="111" customWidth="1"/>
    <col min="1538" max="1540" width="9.44140625" style="111" customWidth="1"/>
    <col min="1541" max="1541" width="8.77734375" style="111" customWidth="1"/>
    <col min="1542" max="1792" width="9.109375" style="111"/>
    <col min="1793" max="1793" width="26.6640625" style="111" customWidth="1"/>
    <col min="1794" max="1796" width="9.44140625" style="111" customWidth="1"/>
    <col min="1797" max="1797" width="8.77734375" style="111" customWidth="1"/>
    <col min="1798" max="2048" width="9.109375" style="111"/>
    <col min="2049" max="2049" width="26.6640625" style="111" customWidth="1"/>
    <col min="2050" max="2052" width="9.44140625" style="111" customWidth="1"/>
    <col min="2053" max="2053" width="8.77734375" style="111" customWidth="1"/>
    <col min="2054" max="2304" width="9.109375" style="111"/>
    <col min="2305" max="2305" width="26.6640625" style="111" customWidth="1"/>
    <col min="2306" max="2308" width="9.44140625" style="111" customWidth="1"/>
    <col min="2309" max="2309" width="8.77734375" style="111" customWidth="1"/>
    <col min="2310" max="2560" width="9.109375" style="111"/>
    <col min="2561" max="2561" width="26.6640625" style="111" customWidth="1"/>
    <col min="2562" max="2564" width="9.44140625" style="111" customWidth="1"/>
    <col min="2565" max="2565" width="8.77734375" style="111" customWidth="1"/>
    <col min="2566" max="2816" width="9.109375" style="111"/>
    <col min="2817" max="2817" width="26.6640625" style="111" customWidth="1"/>
    <col min="2818" max="2820" width="9.44140625" style="111" customWidth="1"/>
    <col min="2821" max="2821" width="8.77734375" style="111" customWidth="1"/>
    <col min="2822" max="3072" width="9.109375" style="111"/>
    <col min="3073" max="3073" width="26.6640625" style="111" customWidth="1"/>
    <col min="3074" max="3076" width="9.44140625" style="111" customWidth="1"/>
    <col min="3077" max="3077" width="8.77734375" style="111" customWidth="1"/>
    <col min="3078" max="3328" width="9.109375" style="111"/>
    <col min="3329" max="3329" width="26.6640625" style="111" customWidth="1"/>
    <col min="3330" max="3332" width="9.44140625" style="111" customWidth="1"/>
    <col min="3333" max="3333" width="8.77734375" style="111" customWidth="1"/>
    <col min="3334" max="3584" width="9.109375" style="111"/>
    <col min="3585" max="3585" width="26.6640625" style="111" customWidth="1"/>
    <col min="3586" max="3588" width="9.44140625" style="111" customWidth="1"/>
    <col min="3589" max="3589" width="8.77734375" style="111" customWidth="1"/>
    <col min="3590" max="3840" width="9.109375" style="111"/>
    <col min="3841" max="3841" width="26.6640625" style="111" customWidth="1"/>
    <col min="3842" max="3844" width="9.44140625" style="111" customWidth="1"/>
    <col min="3845" max="3845" width="8.77734375" style="111" customWidth="1"/>
    <col min="3846" max="4096" width="9.109375" style="111"/>
    <col min="4097" max="4097" width="26.6640625" style="111" customWidth="1"/>
    <col min="4098" max="4100" width="9.44140625" style="111" customWidth="1"/>
    <col min="4101" max="4101" width="8.77734375" style="111" customWidth="1"/>
    <col min="4102" max="4352" width="9.109375" style="111"/>
    <col min="4353" max="4353" width="26.6640625" style="111" customWidth="1"/>
    <col min="4354" max="4356" width="9.44140625" style="111" customWidth="1"/>
    <col min="4357" max="4357" width="8.77734375" style="111" customWidth="1"/>
    <col min="4358" max="4608" width="9.109375" style="111"/>
    <col min="4609" max="4609" width="26.6640625" style="111" customWidth="1"/>
    <col min="4610" max="4612" width="9.44140625" style="111" customWidth="1"/>
    <col min="4613" max="4613" width="8.77734375" style="111" customWidth="1"/>
    <col min="4614" max="4864" width="9.109375" style="111"/>
    <col min="4865" max="4865" width="26.6640625" style="111" customWidth="1"/>
    <col min="4866" max="4868" width="9.44140625" style="111" customWidth="1"/>
    <col min="4869" max="4869" width="8.77734375" style="111" customWidth="1"/>
    <col min="4870" max="5120" width="9.109375" style="111"/>
    <col min="5121" max="5121" width="26.6640625" style="111" customWidth="1"/>
    <col min="5122" max="5124" width="9.44140625" style="111" customWidth="1"/>
    <col min="5125" max="5125" width="8.77734375" style="111" customWidth="1"/>
    <col min="5126" max="5376" width="9.109375" style="111"/>
    <col min="5377" max="5377" width="26.6640625" style="111" customWidth="1"/>
    <col min="5378" max="5380" width="9.44140625" style="111" customWidth="1"/>
    <col min="5381" max="5381" width="8.77734375" style="111" customWidth="1"/>
    <col min="5382" max="5632" width="9.109375" style="111"/>
    <col min="5633" max="5633" width="26.6640625" style="111" customWidth="1"/>
    <col min="5634" max="5636" width="9.44140625" style="111" customWidth="1"/>
    <col min="5637" max="5637" width="8.77734375" style="111" customWidth="1"/>
    <col min="5638" max="5888" width="9.109375" style="111"/>
    <col min="5889" max="5889" width="26.6640625" style="111" customWidth="1"/>
    <col min="5890" max="5892" width="9.44140625" style="111" customWidth="1"/>
    <col min="5893" max="5893" width="8.77734375" style="111" customWidth="1"/>
    <col min="5894" max="6144" width="9.109375" style="111"/>
    <col min="6145" max="6145" width="26.6640625" style="111" customWidth="1"/>
    <col min="6146" max="6148" width="9.44140625" style="111" customWidth="1"/>
    <col min="6149" max="6149" width="8.77734375" style="111" customWidth="1"/>
    <col min="6150" max="6400" width="9.109375" style="111"/>
    <col min="6401" max="6401" width="26.6640625" style="111" customWidth="1"/>
    <col min="6402" max="6404" width="9.44140625" style="111" customWidth="1"/>
    <col min="6405" max="6405" width="8.77734375" style="111" customWidth="1"/>
    <col min="6406" max="6656" width="9.109375" style="111"/>
    <col min="6657" max="6657" width="26.6640625" style="111" customWidth="1"/>
    <col min="6658" max="6660" width="9.44140625" style="111" customWidth="1"/>
    <col min="6661" max="6661" width="8.77734375" style="111" customWidth="1"/>
    <col min="6662" max="6912" width="9.109375" style="111"/>
    <col min="6913" max="6913" width="26.6640625" style="111" customWidth="1"/>
    <col min="6914" max="6916" width="9.44140625" style="111" customWidth="1"/>
    <col min="6917" max="6917" width="8.77734375" style="111" customWidth="1"/>
    <col min="6918" max="7168" width="9.109375" style="111"/>
    <col min="7169" max="7169" width="26.6640625" style="111" customWidth="1"/>
    <col min="7170" max="7172" width="9.44140625" style="111" customWidth="1"/>
    <col min="7173" max="7173" width="8.77734375" style="111" customWidth="1"/>
    <col min="7174" max="7424" width="9.109375" style="111"/>
    <col min="7425" max="7425" width="26.6640625" style="111" customWidth="1"/>
    <col min="7426" max="7428" width="9.44140625" style="111" customWidth="1"/>
    <col min="7429" max="7429" width="8.77734375" style="111" customWidth="1"/>
    <col min="7430" max="7680" width="9.109375" style="111"/>
    <col min="7681" max="7681" width="26.6640625" style="111" customWidth="1"/>
    <col min="7682" max="7684" width="9.44140625" style="111" customWidth="1"/>
    <col min="7685" max="7685" width="8.77734375" style="111" customWidth="1"/>
    <col min="7686" max="7936" width="9.109375" style="111"/>
    <col min="7937" max="7937" width="26.6640625" style="111" customWidth="1"/>
    <col min="7938" max="7940" width="9.44140625" style="111" customWidth="1"/>
    <col min="7941" max="7941" width="8.77734375" style="111" customWidth="1"/>
    <col min="7942" max="8192" width="9.109375" style="111"/>
    <col min="8193" max="8193" width="26.6640625" style="111" customWidth="1"/>
    <col min="8194" max="8196" width="9.44140625" style="111" customWidth="1"/>
    <col min="8197" max="8197" width="8.77734375" style="111" customWidth="1"/>
    <col min="8198" max="8448" width="9.109375" style="111"/>
    <col min="8449" max="8449" width="26.6640625" style="111" customWidth="1"/>
    <col min="8450" max="8452" width="9.44140625" style="111" customWidth="1"/>
    <col min="8453" max="8453" width="8.77734375" style="111" customWidth="1"/>
    <col min="8454" max="8704" width="9.109375" style="111"/>
    <col min="8705" max="8705" width="26.6640625" style="111" customWidth="1"/>
    <col min="8706" max="8708" width="9.44140625" style="111" customWidth="1"/>
    <col min="8709" max="8709" width="8.77734375" style="111" customWidth="1"/>
    <col min="8710" max="8960" width="9.109375" style="111"/>
    <col min="8961" max="8961" width="26.6640625" style="111" customWidth="1"/>
    <col min="8962" max="8964" width="9.44140625" style="111" customWidth="1"/>
    <col min="8965" max="8965" width="8.77734375" style="111" customWidth="1"/>
    <col min="8966" max="9216" width="9.109375" style="111"/>
    <col min="9217" max="9217" width="26.6640625" style="111" customWidth="1"/>
    <col min="9218" max="9220" width="9.44140625" style="111" customWidth="1"/>
    <col min="9221" max="9221" width="8.77734375" style="111" customWidth="1"/>
    <col min="9222" max="9472" width="9.109375" style="111"/>
    <col min="9473" max="9473" width="26.6640625" style="111" customWidth="1"/>
    <col min="9474" max="9476" width="9.44140625" style="111" customWidth="1"/>
    <col min="9477" max="9477" width="8.77734375" style="111" customWidth="1"/>
    <col min="9478" max="9728" width="9.109375" style="111"/>
    <col min="9729" max="9729" width="26.6640625" style="111" customWidth="1"/>
    <col min="9730" max="9732" width="9.44140625" style="111" customWidth="1"/>
    <col min="9733" max="9733" width="8.77734375" style="111" customWidth="1"/>
    <col min="9734" max="9984" width="9.109375" style="111"/>
    <col min="9985" max="9985" width="26.6640625" style="111" customWidth="1"/>
    <col min="9986" max="9988" width="9.44140625" style="111" customWidth="1"/>
    <col min="9989" max="9989" width="8.77734375" style="111" customWidth="1"/>
    <col min="9990" max="10240" width="9.109375" style="111"/>
    <col min="10241" max="10241" width="26.6640625" style="111" customWidth="1"/>
    <col min="10242" max="10244" width="9.44140625" style="111" customWidth="1"/>
    <col min="10245" max="10245" width="8.77734375" style="111" customWidth="1"/>
    <col min="10246" max="10496" width="9.109375" style="111"/>
    <col min="10497" max="10497" width="26.6640625" style="111" customWidth="1"/>
    <col min="10498" max="10500" width="9.44140625" style="111" customWidth="1"/>
    <col min="10501" max="10501" width="8.77734375" style="111" customWidth="1"/>
    <col min="10502" max="10752" width="9.109375" style="111"/>
    <col min="10753" max="10753" width="26.6640625" style="111" customWidth="1"/>
    <col min="10754" max="10756" width="9.44140625" style="111" customWidth="1"/>
    <col min="10757" max="10757" width="8.77734375" style="111" customWidth="1"/>
    <col min="10758" max="11008" width="9.109375" style="111"/>
    <col min="11009" max="11009" width="26.6640625" style="111" customWidth="1"/>
    <col min="11010" max="11012" width="9.44140625" style="111" customWidth="1"/>
    <col min="11013" max="11013" width="8.77734375" style="111" customWidth="1"/>
    <col min="11014" max="11264" width="9.109375" style="111"/>
    <col min="11265" max="11265" width="26.6640625" style="111" customWidth="1"/>
    <col min="11266" max="11268" width="9.44140625" style="111" customWidth="1"/>
    <col min="11269" max="11269" width="8.77734375" style="111" customWidth="1"/>
    <col min="11270" max="11520" width="9.109375" style="111"/>
    <col min="11521" max="11521" width="26.6640625" style="111" customWidth="1"/>
    <col min="11522" max="11524" width="9.44140625" style="111" customWidth="1"/>
    <col min="11525" max="11525" width="8.77734375" style="111" customWidth="1"/>
    <col min="11526" max="11776" width="9.109375" style="111"/>
    <col min="11777" max="11777" width="26.6640625" style="111" customWidth="1"/>
    <col min="11778" max="11780" width="9.44140625" style="111" customWidth="1"/>
    <col min="11781" max="11781" width="8.77734375" style="111" customWidth="1"/>
    <col min="11782" max="12032" width="9.109375" style="111"/>
    <col min="12033" max="12033" width="26.6640625" style="111" customWidth="1"/>
    <col min="12034" max="12036" width="9.44140625" style="111" customWidth="1"/>
    <col min="12037" max="12037" width="8.77734375" style="111" customWidth="1"/>
    <col min="12038" max="12288" width="9.109375" style="111"/>
    <col min="12289" max="12289" width="26.6640625" style="111" customWidth="1"/>
    <col min="12290" max="12292" width="9.44140625" style="111" customWidth="1"/>
    <col min="12293" max="12293" width="8.77734375" style="111" customWidth="1"/>
    <col min="12294" max="12544" width="9.109375" style="111"/>
    <col min="12545" max="12545" width="26.6640625" style="111" customWidth="1"/>
    <col min="12546" max="12548" width="9.44140625" style="111" customWidth="1"/>
    <col min="12549" max="12549" width="8.77734375" style="111" customWidth="1"/>
    <col min="12550" max="12800" width="9.109375" style="111"/>
    <col min="12801" max="12801" width="26.6640625" style="111" customWidth="1"/>
    <col min="12802" max="12804" width="9.44140625" style="111" customWidth="1"/>
    <col min="12805" max="12805" width="8.77734375" style="111" customWidth="1"/>
    <col min="12806" max="13056" width="9.109375" style="111"/>
    <col min="13057" max="13057" width="26.6640625" style="111" customWidth="1"/>
    <col min="13058" max="13060" width="9.44140625" style="111" customWidth="1"/>
    <col min="13061" max="13061" width="8.77734375" style="111" customWidth="1"/>
    <col min="13062" max="13312" width="9.109375" style="111"/>
    <col min="13313" max="13313" width="26.6640625" style="111" customWidth="1"/>
    <col min="13314" max="13316" width="9.44140625" style="111" customWidth="1"/>
    <col min="13317" max="13317" width="8.77734375" style="111" customWidth="1"/>
    <col min="13318" max="13568" width="9.109375" style="111"/>
    <col min="13569" max="13569" width="26.6640625" style="111" customWidth="1"/>
    <col min="13570" max="13572" width="9.44140625" style="111" customWidth="1"/>
    <col min="13573" max="13573" width="8.77734375" style="111" customWidth="1"/>
    <col min="13574" max="13824" width="9.109375" style="111"/>
    <col min="13825" max="13825" width="26.6640625" style="111" customWidth="1"/>
    <col min="13826" max="13828" width="9.44140625" style="111" customWidth="1"/>
    <col min="13829" max="13829" width="8.77734375" style="111" customWidth="1"/>
    <col min="13830" max="14080" width="9.109375" style="111"/>
    <col min="14081" max="14081" width="26.6640625" style="111" customWidth="1"/>
    <col min="14082" max="14084" width="9.44140625" style="111" customWidth="1"/>
    <col min="14085" max="14085" width="8.77734375" style="111" customWidth="1"/>
    <col min="14086" max="14336" width="9.109375" style="111"/>
    <col min="14337" max="14337" width="26.6640625" style="111" customWidth="1"/>
    <col min="14338" max="14340" width="9.44140625" style="111" customWidth="1"/>
    <col min="14341" max="14341" width="8.77734375" style="111" customWidth="1"/>
    <col min="14342" max="14592" width="9.109375" style="111"/>
    <col min="14593" max="14593" width="26.6640625" style="111" customWidth="1"/>
    <col min="14594" max="14596" width="9.44140625" style="111" customWidth="1"/>
    <col min="14597" max="14597" width="8.77734375" style="111" customWidth="1"/>
    <col min="14598" max="14848" width="9.109375" style="111"/>
    <col min="14849" max="14849" width="26.6640625" style="111" customWidth="1"/>
    <col min="14850" max="14852" width="9.44140625" style="111" customWidth="1"/>
    <col min="14853" max="14853" width="8.77734375" style="111" customWidth="1"/>
    <col min="14854" max="15104" width="9.109375" style="111"/>
    <col min="15105" max="15105" width="26.6640625" style="111" customWidth="1"/>
    <col min="15106" max="15108" width="9.44140625" style="111" customWidth="1"/>
    <col min="15109" max="15109" width="8.77734375" style="111" customWidth="1"/>
    <col min="15110" max="15360" width="9.109375" style="111"/>
    <col min="15361" max="15361" width="26.6640625" style="111" customWidth="1"/>
    <col min="15362" max="15364" width="9.44140625" style="111" customWidth="1"/>
    <col min="15365" max="15365" width="8.77734375" style="111" customWidth="1"/>
    <col min="15366" max="15616" width="9.109375" style="111"/>
    <col min="15617" max="15617" width="26.6640625" style="111" customWidth="1"/>
    <col min="15618" max="15620" width="9.44140625" style="111" customWidth="1"/>
    <col min="15621" max="15621" width="8.77734375" style="111" customWidth="1"/>
    <col min="15622" max="15872" width="9.109375" style="111"/>
    <col min="15873" max="15873" width="26.6640625" style="111" customWidth="1"/>
    <col min="15874" max="15876" width="9.44140625" style="111" customWidth="1"/>
    <col min="15877" max="15877" width="8.77734375" style="111" customWidth="1"/>
    <col min="15878" max="16128" width="9.109375" style="111"/>
    <col min="16129" max="16129" width="26.6640625" style="111" customWidth="1"/>
    <col min="16130" max="16132" width="9.44140625" style="111" customWidth="1"/>
    <col min="16133" max="16133" width="8.77734375" style="111" customWidth="1"/>
    <col min="16134" max="16384" width="9.109375" style="111"/>
  </cols>
  <sheetData>
    <row r="1" spans="1:17" s="110" customFormat="1" ht="7.8" x14ac:dyDescent="0.3">
      <c r="A1" s="109" t="s">
        <v>114</v>
      </c>
      <c r="G1" s="109" t="s">
        <v>115</v>
      </c>
      <c r="M1" s="109" t="s">
        <v>115</v>
      </c>
    </row>
    <row r="3" spans="1:17" ht="25.2" x14ac:dyDescent="0.3">
      <c r="A3" s="99" t="s">
        <v>97</v>
      </c>
      <c r="B3" s="105" t="s">
        <v>98</v>
      </c>
      <c r="C3" s="100" t="s">
        <v>99</v>
      </c>
      <c r="D3" s="100" t="s">
        <v>100</v>
      </c>
      <c r="E3" s="100" t="s">
        <v>26</v>
      </c>
      <c r="G3" s="99" t="s">
        <v>97</v>
      </c>
      <c r="H3" s="105" t="s">
        <v>98</v>
      </c>
      <c r="I3" s="100" t="s">
        <v>99</v>
      </c>
      <c r="J3" s="100" t="s">
        <v>100</v>
      </c>
      <c r="K3" s="100" t="s">
        <v>26</v>
      </c>
      <c r="M3" s="99" t="s">
        <v>97</v>
      </c>
      <c r="N3" s="105" t="s">
        <v>116</v>
      </c>
      <c r="O3" s="100" t="s">
        <v>117</v>
      </c>
      <c r="P3" s="100" t="s">
        <v>118</v>
      </c>
      <c r="Q3" s="100" t="s">
        <v>26</v>
      </c>
    </row>
    <row r="4" spans="1:17" x14ac:dyDescent="0.3">
      <c r="A4" s="101"/>
      <c r="B4" s="106"/>
      <c r="C4" s="102"/>
      <c r="D4" s="102"/>
      <c r="E4" s="102"/>
      <c r="G4" s="101"/>
      <c r="H4" s="106"/>
      <c r="I4" s="102"/>
      <c r="J4" s="102"/>
      <c r="K4" s="102"/>
      <c r="M4" s="101"/>
      <c r="N4" s="106"/>
      <c r="O4" s="102"/>
      <c r="P4" s="102"/>
      <c r="Q4" s="102"/>
    </row>
    <row r="5" spans="1:17" ht="11.25" customHeight="1" x14ac:dyDescent="0.3">
      <c r="A5" s="107" t="s">
        <v>119</v>
      </c>
      <c r="B5" s="108"/>
      <c r="C5" s="108"/>
      <c r="D5" s="108"/>
      <c r="E5" s="108"/>
      <c r="G5" s="107" t="s">
        <v>101</v>
      </c>
      <c r="H5" s="108"/>
      <c r="I5" s="108"/>
      <c r="J5" s="108"/>
      <c r="K5" s="108"/>
      <c r="M5" s="107" t="s">
        <v>120</v>
      </c>
      <c r="N5" s="108"/>
      <c r="O5" s="108"/>
      <c r="P5" s="108"/>
      <c r="Q5" s="108"/>
    </row>
    <row r="6" spans="1:17" ht="9" customHeight="1" x14ac:dyDescent="0.3">
      <c r="A6" s="112"/>
      <c r="B6" s="102"/>
      <c r="C6" s="102"/>
      <c r="D6" s="102"/>
      <c r="E6" s="102"/>
      <c r="G6" s="112"/>
      <c r="H6" s="102"/>
      <c r="I6" s="102"/>
      <c r="J6" s="102"/>
      <c r="K6" s="102"/>
      <c r="M6" s="112"/>
      <c r="N6" s="102"/>
      <c r="O6" s="102"/>
      <c r="P6" s="102"/>
      <c r="Q6" s="102"/>
    </row>
    <row r="7" spans="1:17" x14ac:dyDescent="0.3">
      <c r="A7" s="113">
        <v>2013</v>
      </c>
      <c r="B7" s="103">
        <v>9265</v>
      </c>
      <c r="C7" s="103">
        <v>35764</v>
      </c>
      <c r="D7" s="103">
        <v>136631</v>
      </c>
      <c r="E7" s="103">
        <v>181660</v>
      </c>
      <c r="G7" s="113">
        <v>2013</v>
      </c>
      <c r="H7" s="103">
        <v>321</v>
      </c>
      <c r="I7" s="103">
        <v>1652</v>
      </c>
      <c r="J7" s="103">
        <v>1428</v>
      </c>
      <c r="K7" s="103">
        <v>3401</v>
      </c>
      <c r="M7" s="113">
        <v>2013</v>
      </c>
      <c r="N7" s="103">
        <v>15447</v>
      </c>
      <c r="O7" s="103">
        <v>57684</v>
      </c>
      <c r="P7" s="103">
        <v>184962</v>
      </c>
      <c r="Q7" s="103">
        <v>258093</v>
      </c>
    </row>
    <row r="8" spans="1:17" x14ac:dyDescent="0.3">
      <c r="A8" s="113">
        <v>2014</v>
      </c>
      <c r="B8" s="103">
        <v>9148</v>
      </c>
      <c r="C8" s="103">
        <v>34285</v>
      </c>
      <c r="D8" s="103">
        <v>133598</v>
      </c>
      <c r="E8" s="103">
        <v>177031</v>
      </c>
      <c r="G8" s="113">
        <v>2014</v>
      </c>
      <c r="H8" s="103">
        <v>287</v>
      </c>
      <c r="I8" s="103">
        <v>1589</v>
      </c>
      <c r="J8" s="103">
        <v>1505</v>
      </c>
      <c r="K8" s="103">
        <v>3381</v>
      </c>
      <c r="M8" s="113">
        <v>2014</v>
      </c>
      <c r="N8" s="103">
        <v>15290</v>
      </c>
      <c r="O8" s="103">
        <v>55383</v>
      </c>
      <c r="P8" s="103">
        <v>180474</v>
      </c>
      <c r="Q8" s="103">
        <v>251147</v>
      </c>
    </row>
    <row r="9" spans="1:17" x14ac:dyDescent="0.3">
      <c r="A9" s="113">
        <v>2015</v>
      </c>
      <c r="B9" s="103">
        <v>9179</v>
      </c>
      <c r="C9" s="103">
        <v>34903</v>
      </c>
      <c r="D9" s="103">
        <v>130457</v>
      </c>
      <c r="E9" s="103">
        <v>174539</v>
      </c>
      <c r="G9" s="113">
        <v>2015</v>
      </c>
      <c r="H9" s="103">
        <v>305</v>
      </c>
      <c r="I9" s="103">
        <v>1621</v>
      </c>
      <c r="J9" s="103">
        <v>1502</v>
      </c>
      <c r="K9" s="103">
        <v>3428</v>
      </c>
      <c r="M9" s="113">
        <v>2015</v>
      </c>
      <c r="N9" s="103">
        <v>15850</v>
      </c>
      <c r="O9" s="103">
        <v>55914</v>
      </c>
      <c r="P9" s="103">
        <v>175156</v>
      </c>
      <c r="Q9" s="103">
        <v>246920</v>
      </c>
    </row>
    <row r="10" spans="1:17" x14ac:dyDescent="0.3">
      <c r="A10" s="113">
        <v>2016</v>
      </c>
      <c r="B10" s="103">
        <v>9360</v>
      </c>
      <c r="C10" s="103">
        <v>35324</v>
      </c>
      <c r="D10" s="103">
        <v>131107</v>
      </c>
      <c r="E10" s="103">
        <v>175791</v>
      </c>
      <c r="G10" s="113">
        <v>2016</v>
      </c>
      <c r="H10" s="103">
        <v>274</v>
      </c>
      <c r="I10" s="103">
        <v>1546</v>
      </c>
      <c r="J10" s="103">
        <v>1463</v>
      </c>
      <c r="K10" s="103">
        <v>3283</v>
      </c>
      <c r="M10" s="113">
        <v>2016</v>
      </c>
      <c r="N10" s="103">
        <v>15790</v>
      </c>
      <c r="O10" s="103">
        <v>56962</v>
      </c>
      <c r="P10" s="103">
        <v>176423</v>
      </c>
      <c r="Q10" s="103">
        <v>249175</v>
      </c>
    </row>
    <row r="12" spans="1:17" ht="12" customHeight="1" x14ac:dyDescent="0.3">
      <c r="A12" s="107" t="s">
        <v>102</v>
      </c>
      <c r="B12" s="108"/>
      <c r="C12" s="108"/>
      <c r="D12" s="108"/>
      <c r="E12" s="108"/>
      <c r="G12" s="107" t="s">
        <v>102</v>
      </c>
      <c r="H12" s="108"/>
      <c r="I12" s="108"/>
      <c r="J12" s="108"/>
      <c r="K12" s="108"/>
      <c r="M12" s="107" t="s">
        <v>102</v>
      </c>
      <c r="N12" s="108"/>
      <c r="O12" s="108"/>
      <c r="P12" s="108"/>
      <c r="Q12" s="108"/>
    </row>
    <row r="13" spans="1:17" x14ac:dyDescent="0.3">
      <c r="A13" s="107"/>
      <c r="B13" s="108"/>
      <c r="C13" s="108"/>
      <c r="D13" s="108"/>
      <c r="E13" s="108"/>
      <c r="G13" s="107"/>
      <c r="H13" s="108"/>
      <c r="I13" s="108"/>
      <c r="J13" s="108"/>
      <c r="K13" s="108"/>
      <c r="M13" s="107"/>
      <c r="N13" s="108"/>
      <c r="O13" s="108"/>
      <c r="P13" s="108"/>
      <c r="Q13" s="108"/>
    </row>
    <row r="14" spans="1:17" x14ac:dyDescent="0.3">
      <c r="A14" s="114" t="s">
        <v>82</v>
      </c>
      <c r="B14" s="115">
        <v>673</v>
      </c>
      <c r="C14" s="115">
        <v>2739</v>
      </c>
      <c r="D14" s="115">
        <v>9531</v>
      </c>
      <c r="E14" s="115">
        <v>12943</v>
      </c>
      <c r="G14" s="114" t="s">
        <v>82</v>
      </c>
      <c r="H14" s="115">
        <v>13</v>
      </c>
      <c r="I14" s="115">
        <v>100</v>
      </c>
      <c r="J14" s="115">
        <v>117</v>
      </c>
      <c r="K14" s="115">
        <v>230</v>
      </c>
      <c r="M14" s="114" t="s">
        <v>82</v>
      </c>
      <c r="N14" s="115">
        <v>1092</v>
      </c>
      <c r="O14" s="115">
        <v>4456</v>
      </c>
      <c r="P14" s="115">
        <v>13140</v>
      </c>
      <c r="Q14" s="115">
        <v>18688</v>
      </c>
    </row>
    <row r="15" spans="1:17" x14ac:dyDescent="0.3">
      <c r="A15" s="114" t="s">
        <v>83</v>
      </c>
      <c r="B15" s="115">
        <v>655</v>
      </c>
      <c r="C15" s="115">
        <v>2564</v>
      </c>
      <c r="D15" s="115">
        <v>9550</v>
      </c>
      <c r="E15" s="115">
        <v>12769</v>
      </c>
      <c r="G15" s="114" t="s">
        <v>83</v>
      </c>
      <c r="H15" s="115">
        <v>16</v>
      </c>
      <c r="I15" s="115">
        <v>111</v>
      </c>
      <c r="J15" s="115">
        <v>114</v>
      </c>
      <c r="K15" s="115">
        <v>241</v>
      </c>
      <c r="M15" s="114" t="s">
        <v>83</v>
      </c>
      <c r="N15" s="115">
        <v>1099</v>
      </c>
      <c r="O15" s="115">
        <v>4122</v>
      </c>
      <c r="P15" s="115">
        <v>12966</v>
      </c>
      <c r="Q15" s="115">
        <v>18187</v>
      </c>
    </row>
    <row r="16" spans="1:17" x14ac:dyDescent="0.3">
      <c r="A16" s="114" t="s">
        <v>84</v>
      </c>
      <c r="B16" s="115">
        <v>733</v>
      </c>
      <c r="C16" s="115">
        <v>2619</v>
      </c>
      <c r="D16" s="115">
        <v>10147</v>
      </c>
      <c r="E16" s="115">
        <v>13499</v>
      </c>
      <c r="G16" s="114" t="s">
        <v>84</v>
      </c>
      <c r="H16" s="115">
        <v>21</v>
      </c>
      <c r="I16" s="115">
        <v>115</v>
      </c>
      <c r="J16" s="115">
        <v>91</v>
      </c>
      <c r="K16" s="115">
        <v>227</v>
      </c>
      <c r="M16" s="114" t="s">
        <v>84</v>
      </c>
      <c r="N16" s="115">
        <v>1250</v>
      </c>
      <c r="O16" s="115">
        <v>4217</v>
      </c>
      <c r="P16" s="115">
        <v>13885</v>
      </c>
      <c r="Q16" s="115">
        <v>19352</v>
      </c>
    </row>
    <row r="17" spans="1:17" x14ac:dyDescent="0.3">
      <c r="A17" s="114" t="s">
        <v>90</v>
      </c>
      <c r="B17" s="115">
        <v>715</v>
      </c>
      <c r="C17" s="115">
        <v>2764</v>
      </c>
      <c r="D17" s="115">
        <v>11297</v>
      </c>
      <c r="E17" s="115">
        <v>14776</v>
      </c>
      <c r="G17" s="114" t="s">
        <v>90</v>
      </c>
      <c r="H17" s="115">
        <v>20</v>
      </c>
      <c r="I17" s="115">
        <v>107</v>
      </c>
      <c r="J17" s="115">
        <v>110</v>
      </c>
      <c r="K17" s="115">
        <v>237</v>
      </c>
      <c r="M17" s="114" t="s">
        <v>90</v>
      </c>
      <c r="N17" s="115">
        <v>1155</v>
      </c>
      <c r="O17" s="115">
        <v>4407</v>
      </c>
      <c r="P17" s="115">
        <v>15270</v>
      </c>
      <c r="Q17" s="115">
        <v>20832</v>
      </c>
    </row>
    <row r="18" spans="1:17" x14ac:dyDescent="0.3">
      <c r="A18" s="114" t="s">
        <v>91</v>
      </c>
      <c r="B18" s="115">
        <v>832</v>
      </c>
      <c r="C18" s="115">
        <v>3242</v>
      </c>
      <c r="D18" s="115">
        <v>12072</v>
      </c>
      <c r="E18" s="115">
        <v>16146</v>
      </c>
      <c r="G18" s="114" t="s">
        <v>91</v>
      </c>
      <c r="H18" s="115">
        <v>24</v>
      </c>
      <c r="I18" s="115">
        <v>125</v>
      </c>
      <c r="J18" s="115">
        <v>124</v>
      </c>
      <c r="K18" s="115">
        <v>273</v>
      </c>
      <c r="M18" s="114" t="s">
        <v>91</v>
      </c>
      <c r="N18" s="115">
        <v>1383</v>
      </c>
      <c r="O18" s="115">
        <v>5183</v>
      </c>
      <c r="P18" s="115">
        <v>16126</v>
      </c>
      <c r="Q18" s="115">
        <v>22692</v>
      </c>
    </row>
    <row r="19" spans="1:17" x14ac:dyDescent="0.3">
      <c r="A19" s="114" t="s">
        <v>92</v>
      </c>
      <c r="B19" s="115">
        <v>807</v>
      </c>
      <c r="C19" s="115">
        <v>3229</v>
      </c>
      <c r="D19" s="115">
        <v>11704</v>
      </c>
      <c r="E19" s="115">
        <v>15740</v>
      </c>
      <c r="G19" s="114" t="s">
        <v>92</v>
      </c>
      <c r="H19" s="115">
        <v>23</v>
      </c>
      <c r="I19" s="115">
        <v>159</v>
      </c>
      <c r="J19" s="115">
        <v>120</v>
      </c>
      <c r="K19" s="115">
        <v>302</v>
      </c>
      <c r="M19" s="114" t="s">
        <v>92</v>
      </c>
      <c r="N19" s="115">
        <v>1420</v>
      </c>
      <c r="O19" s="115">
        <v>5212</v>
      </c>
      <c r="P19" s="115">
        <v>15617</v>
      </c>
      <c r="Q19" s="115">
        <v>22249</v>
      </c>
    </row>
    <row r="20" spans="1:17" x14ac:dyDescent="0.3">
      <c r="A20" s="114" t="s">
        <v>103</v>
      </c>
      <c r="B20" s="115">
        <v>1000</v>
      </c>
      <c r="C20" s="115">
        <v>3662</v>
      </c>
      <c r="D20" s="115">
        <v>12319</v>
      </c>
      <c r="E20" s="115">
        <v>16981</v>
      </c>
      <c r="G20" s="114" t="s">
        <v>103</v>
      </c>
      <c r="H20" s="115">
        <v>45</v>
      </c>
      <c r="I20" s="115">
        <v>170</v>
      </c>
      <c r="J20" s="115">
        <v>152</v>
      </c>
      <c r="K20" s="115">
        <v>367</v>
      </c>
      <c r="M20" s="114" t="s">
        <v>103</v>
      </c>
      <c r="N20" s="115">
        <v>1763</v>
      </c>
      <c r="O20" s="115">
        <v>6021</v>
      </c>
      <c r="P20" s="115">
        <v>16497</v>
      </c>
      <c r="Q20" s="115">
        <v>24281</v>
      </c>
    </row>
    <row r="21" spans="1:17" x14ac:dyDescent="0.3">
      <c r="A21" s="114" t="s">
        <v>104</v>
      </c>
      <c r="B21" s="115">
        <v>797</v>
      </c>
      <c r="C21" s="115">
        <v>3179</v>
      </c>
      <c r="D21" s="115">
        <v>9992</v>
      </c>
      <c r="E21" s="115">
        <v>13968</v>
      </c>
      <c r="G21" s="114" t="s">
        <v>104</v>
      </c>
      <c r="H21" s="115">
        <v>29</v>
      </c>
      <c r="I21" s="115">
        <v>159</v>
      </c>
      <c r="J21" s="115">
        <v>150</v>
      </c>
      <c r="K21" s="115">
        <v>338</v>
      </c>
      <c r="M21" s="114" t="s">
        <v>104</v>
      </c>
      <c r="N21" s="115">
        <v>1527</v>
      </c>
      <c r="O21" s="115">
        <v>5234</v>
      </c>
      <c r="P21" s="115">
        <v>13581</v>
      </c>
      <c r="Q21" s="115">
        <v>20342</v>
      </c>
    </row>
    <row r="22" spans="1:17" x14ac:dyDescent="0.3">
      <c r="A22" s="114" t="s">
        <v>105</v>
      </c>
      <c r="B22" s="115">
        <v>783</v>
      </c>
      <c r="C22" s="115">
        <v>3015</v>
      </c>
      <c r="D22" s="115">
        <v>11428</v>
      </c>
      <c r="E22" s="115">
        <v>15226</v>
      </c>
      <c r="G22" s="114" t="s">
        <v>105</v>
      </c>
      <c r="H22" s="115">
        <v>30</v>
      </c>
      <c r="I22" s="115">
        <v>144</v>
      </c>
      <c r="J22" s="115">
        <v>121</v>
      </c>
      <c r="K22" s="115">
        <v>295</v>
      </c>
      <c r="M22" s="114" t="s">
        <v>105</v>
      </c>
      <c r="N22" s="115">
        <v>1304</v>
      </c>
      <c r="O22" s="115">
        <v>4624</v>
      </c>
      <c r="P22" s="115">
        <v>15180</v>
      </c>
      <c r="Q22" s="115">
        <v>21108</v>
      </c>
    </row>
    <row r="23" spans="1:17" x14ac:dyDescent="0.3">
      <c r="A23" s="114" t="s">
        <v>106</v>
      </c>
      <c r="B23" s="115">
        <v>800</v>
      </c>
      <c r="C23" s="115">
        <v>3015</v>
      </c>
      <c r="D23" s="115">
        <v>11748</v>
      </c>
      <c r="E23" s="115">
        <v>15563</v>
      </c>
      <c r="G23" s="114" t="s">
        <v>106</v>
      </c>
      <c r="H23" s="115">
        <v>18</v>
      </c>
      <c r="I23" s="115">
        <v>126</v>
      </c>
      <c r="J23" s="115">
        <v>132</v>
      </c>
      <c r="K23" s="115">
        <v>276</v>
      </c>
      <c r="M23" s="114" t="s">
        <v>106</v>
      </c>
      <c r="N23" s="115">
        <v>1267</v>
      </c>
      <c r="O23" s="115">
        <v>4815</v>
      </c>
      <c r="P23" s="115">
        <v>15762</v>
      </c>
      <c r="Q23" s="115">
        <v>21844</v>
      </c>
    </row>
    <row r="24" spans="1:17" x14ac:dyDescent="0.3">
      <c r="A24" s="114" t="s">
        <v>107</v>
      </c>
      <c r="B24" s="115">
        <v>814</v>
      </c>
      <c r="C24" s="115">
        <v>2706</v>
      </c>
      <c r="D24" s="115">
        <v>11023</v>
      </c>
      <c r="E24" s="115">
        <v>14543</v>
      </c>
      <c r="G24" s="114" t="s">
        <v>107</v>
      </c>
      <c r="H24" s="115">
        <v>20</v>
      </c>
      <c r="I24" s="115">
        <v>118</v>
      </c>
      <c r="J24" s="115">
        <v>127</v>
      </c>
      <c r="K24" s="115">
        <v>265</v>
      </c>
      <c r="M24" s="114" t="s">
        <v>107</v>
      </c>
      <c r="N24" s="115">
        <v>1280</v>
      </c>
      <c r="O24" s="115">
        <v>4441</v>
      </c>
      <c r="P24" s="115">
        <v>14724</v>
      </c>
      <c r="Q24" s="115">
        <v>20445</v>
      </c>
    </row>
    <row r="25" spans="1:17" x14ac:dyDescent="0.3">
      <c r="A25" s="114" t="s">
        <v>108</v>
      </c>
      <c r="B25" s="115">
        <v>751</v>
      </c>
      <c r="C25" s="115">
        <v>2590</v>
      </c>
      <c r="D25" s="115">
        <v>10296</v>
      </c>
      <c r="E25" s="115">
        <v>13637</v>
      </c>
      <c r="G25" s="114" t="s">
        <v>108</v>
      </c>
      <c r="H25" s="115">
        <v>15</v>
      </c>
      <c r="I25" s="115">
        <v>112</v>
      </c>
      <c r="J25" s="115">
        <v>105</v>
      </c>
      <c r="K25" s="115">
        <v>232</v>
      </c>
      <c r="M25" s="114" t="s">
        <v>108</v>
      </c>
      <c r="N25" s="115">
        <v>1250</v>
      </c>
      <c r="O25" s="115">
        <v>4230</v>
      </c>
      <c r="P25" s="115">
        <v>13675</v>
      </c>
      <c r="Q25" s="115">
        <v>19155</v>
      </c>
    </row>
    <row r="26" spans="1:17" x14ac:dyDescent="0.3">
      <c r="A26" s="116" t="s">
        <v>109</v>
      </c>
      <c r="B26" s="117">
        <v>9360</v>
      </c>
      <c r="C26" s="117">
        <v>35324</v>
      </c>
      <c r="D26" s="117">
        <v>131107</v>
      </c>
      <c r="E26" s="117">
        <v>175791</v>
      </c>
      <c r="G26" s="116" t="s">
        <v>109</v>
      </c>
      <c r="H26" s="117">
        <v>274</v>
      </c>
      <c r="I26" s="117">
        <v>1546</v>
      </c>
      <c r="J26" s="117">
        <v>1463</v>
      </c>
      <c r="K26" s="117">
        <v>3283</v>
      </c>
      <c r="M26" s="116" t="s">
        <v>109</v>
      </c>
      <c r="N26" s="117">
        <v>15790</v>
      </c>
      <c r="O26" s="117">
        <v>56962</v>
      </c>
      <c r="P26" s="117">
        <v>176423</v>
      </c>
      <c r="Q26" s="117">
        <v>249175</v>
      </c>
    </row>
    <row r="28" spans="1:17" ht="12" customHeight="1" x14ac:dyDescent="0.3">
      <c r="A28" s="107" t="s">
        <v>110</v>
      </c>
      <c r="B28" s="108"/>
      <c r="C28" s="108"/>
      <c r="D28" s="108"/>
      <c r="E28" s="108"/>
      <c r="G28" s="107" t="s">
        <v>110</v>
      </c>
      <c r="H28" s="108"/>
      <c r="I28" s="108"/>
      <c r="J28" s="108"/>
      <c r="K28" s="108"/>
      <c r="M28" s="107" t="s">
        <v>110</v>
      </c>
      <c r="N28" s="108"/>
      <c r="O28" s="108"/>
      <c r="P28" s="108"/>
      <c r="Q28" s="108"/>
    </row>
    <row r="29" spans="1:17" x14ac:dyDescent="0.3">
      <c r="A29" s="107"/>
      <c r="B29" s="108"/>
      <c r="C29" s="108"/>
      <c r="D29" s="108"/>
      <c r="E29" s="108"/>
      <c r="G29" s="107"/>
      <c r="H29" s="108"/>
      <c r="I29" s="108"/>
      <c r="J29" s="108"/>
      <c r="K29" s="108"/>
      <c r="M29" s="107"/>
      <c r="N29" s="108"/>
      <c r="O29" s="108"/>
      <c r="P29" s="108"/>
      <c r="Q29" s="108"/>
    </row>
    <row r="30" spans="1:17" x14ac:dyDescent="0.3">
      <c r="A30" s="114" t="s">
        <v>3</v>
      </c>
      <c r="B30" s="115">
        <v>809</v>
      </c>
      <c r="C30" s="115">
        <v>2281</v>
      </c>
      <c r="D30" s="115">
        <v>7815</v>
      </c>
      <c r="E30" s="115">
        <v>10905</v>
      </c>
      <c r="G30" s="114" t="s">
        <v>3</v>
      </c>
      <c r="H30" s="115">
        <v>34</v>
      </c>
      <c r="I30" s="115">
        <v>109</v>
      </c>
      <c r="J30" s="115">
        <v>104</v>
      </c>
      <c r="K30" s="115">
        <v>247</v>
      </c>
      <c r="M30" s="114" t="s">
        <v>3</v>
      </c>
      <c r="N30" s="115">
        <v>1369</v>
      </c>
      <c r="O30" s="115">
        <v>3575</v>
      </c>
      <c r="P30" s="115">
        <v>10848</v>
      </c>
      <c r="Q30" s="115">
        <v>15792</v>
      </c>
    </row>
    <row r="31" spans="1:17" ht="25.2" x14ac:dyDescent="0.3">
      <c r="A31" s="114" t="s">
        <v>85</v>
      </c>
      <c r="B31" s="115">
        <v>21</v>
      </c>
      <c r="C31" s="115">
        <v>104</v>
      </c>
      <c r="D31" s="115">
        <v>160</v>
      </c>
      <c r="E31" s="115">
        <v>285</v>
      </c>
      <c r="G31" s="114" t="s">
        <v>85</v>
      </c>
      <c r="H31" s="115">
        <v>0</v>
      </c>
      <c r="I31" s="115">
        <v>3</v>
      </c>
      <c r="J31" s="115">
        <v>0</v>
      </c>
      <c r="K31" s="115">
        <v>3</v>
      </c>
      <c r="M31" s="114" t="s">
        <v>85</v>
      </c>
      <c r="N31" s="115">
        <v>28</v>
      </c>
      <c r="O31" s="115">
        <v>153</v>
      </c>
      <c r="P31" s="115">
        <v>205</v>
      </c>
      <c r="Q31" s="115">
        <v>386</v>
      </c>
    </row>
    <row r="32" spans="1:17" x14ac:dyDescent="0.3">
      <c r="A32" s="114" t="s">
        <v>5</v>
      </c>
      <c r="B32" s="115">
        <v>1744</v>
      </c>
      <c r="C32" s="115">
        <v>5162</v>
      </c>
      <c r="D32" s="115">
        <v>25879</v>
      </c>
      <c r="E32" s="115">
        <v>32785</v>
      </c>
      <c r="G32" s="114" t="s">
        <v>5</v>
      </c>
      <c r="H32" s="115">
        <v>39</v>
      </c>
      <c r="I32" s="115">
        <v>161</v>
      </c>
      <c r="J32" s="115">
        <v>234</v>
      </c>
      <c r="K32" s="115">
        <v>434</v>
      </c>
      <c r="M32" s="114" t="s">
        <v>5</v>
      </c>
      <c r="N32" s="115">
        <v>2866</v>
      </c>
      <c r="O32" s="115">
        <v>8153</v>
      </c>
      <c r="P32" s="115">
        <v>34416</v>
      </c>
      <c r="Q32" s="115">
        <v>45435</v>
      </c>
    </row>
    <row r="33" spans="1:17" ht="16.8" x14ac:dyDescent="0.3">
      <c r="A33" s="114" t="s">
        <v>86</v>
      </c>
      <c r="B33" s="115">
        <v>123</v>
      </c>
      <c r="C33" s="115">
        <v>1104</v>
      </c>
      <c r="D33" s="115">
        <v>1878</v>
      </c>
      <c r="E33" s="115">
        <v>3105</v>
      </c>
      <c r="G33" s="114" t="s">
        <v>86</v>
      </c>
      <c r="H33" s="115">
        <v>10</v>
      </c>
      <c r="I33" s="115">
        <v>43</v>
      </c>
      <c r="J33" s="115">
        <v>17</v>
      </c>
      <c r="K33" s="115">
        <v>70</v>
      </c>
      <c r="M33" s="114" t="s">
        <v>86</v>
      </c>
      <c r="N33" s="115">
        <v>202</v>
      </c>
      <c r="O33" s="115">
        <v>1672</v>
      </c>
      <c r="P33" s="115">
        <v>2338</v>
      </c>
      <c r="Q33" s="115">
        <v>4212</v>
      </c>
    </row>
    <row r="34" spans="1:17" x14ac:dyDescent="0.3">
      <c r="A34" s="118" t="s">
        <v>111</v>
      </c>
      <c r="B34" s="119">
        <v>82</v>
      </c>
      <c r="C34" s="119">
        <v>670</v>
      </c>
      <c r="D34" s="119">
        <v>992</v>
      </c>
      <c r="E34" s="119">
        <v>1744</v>
      </c>
      <c r="G34" s="118" t="s">
        <v>111</v>
      </c>
      <c r="H34" s="119">
        <v>6</v>
      </c>
      <c r="I34" s="119">
        <v>24</v>
      </c>
      <c r="J34" s="119">
        <v>8</v>
      </c>
      <c r="K34" s="119">
        <v>38</v>
      </c>
      <c r="M34" s="118" t="s">
        <v>111</v>
      </c>
      <c r="N34" s="119">
        <v>132</v>
      </c>
      <c r="O34" s="119">
        <v>978</v>
      </c>
      <c r="P34" s="119">
        <v>1176</v>
      </c>
      <c r="Q34" s="115">
        <v>2286</v>
      </c>
    </row>
    <row r="35" spans="1:17" x14ac:dyDescent="0.3">
      <c r="A35" s="118" t="s">
        <v>87</v>
      </c>
      <c r="B35" s="119">
        <v>41</v>
      </c>
      <c r="C35" s="119">
        <v>434</v>
      </c>
      <c r="D35" s="119">
        <v>886</v>
      </c>
      <c r="E35" s="119">
        <v>1361</v>
      </c>
      <c r="G35" s="118" t="s">
        <v>87</v>
      </c>
      <c r="H35" s="119">
        <v>4</v>
      </c>
      <c r="I35" s="119">
        <v>19</v>
      </c>
      <c r="J35" s="119">
        <v>9</v>
      </c>
      <c r="K35" s="119">
        <v>32</v>
      </c>
      <c r="M35" s="118" t="s">
        <v>87</v>
      </c>
      <c r="N35" s="119">
        <v>70</v>
      </c>
      <c r="O35" s="119">
        <v>694</v>
      </c>
      <c r="P35" s="119">
        <v>1162</v>
      </c>
      <c r="Q35" s="115">
        <v>1926</v>
      </c>
    </row>
    <row r="36" spans="1:17" x14ac:dyDescent="0.3">
      <c r="A36" s="114" t="s">
        <v>7</v>
      </c>
      <c r="B36" s="115">
        <v>637</v>
      </c>
      <c r="C36" s="115">
        <v>3562</v>
      </c>
      <c r="D36" s="115">
        <v>9835</v>
      </c>
      <c r="E36" s="115">
        <v>14034</v>
      </c>
      <c r="G36" s="114" t="s">
        <v>7</v>
      </c>
      <c r="H36" s="115">
        <v>29</v>
      </c>
      <c r="I36" s="115">
        <v>156</v>
      </c>
      <c r="J36" s="115">
        <v>159</v>
      </c>
      <c r="K36" s="115">
        <v>344</v>
      </c>
      <c r="M36" s="114" t="s">
        <v>7</v>
      </c>
      <c r="N36" s="115">
        <v>1076</v>
      </c>
      <c r="O36" s="115">
        <v>5441</v>
      </c>
      <c r="P36" s="115">
        <v>12625</v>
      </c>
      <c r="Q36" s="115">
        <v>19142</v>
      </c>
    </row>
    <row r="37" spans="1:17" ht="16.8" x14ac:dyDescent="0.3">
      <c r="A37" s="114" t="s">
        <v>88</v>
      </c>
      <c r="B37" s="115">
        <v>146</v>
      </c>
      <c r="C37" s="115">
        <v>813</v>
      </c>
      <c r="D37" s="115">
        <v>2496</v>
      </c>
      <c r="E37" s="115">
        <v>3455</v>
      </c>
      <c r="G37" s="114" t="s">
        <v>88</v>
      </c>
      <c r="H37" s="115">
        <v>5</v>
      </c>
      <c r="I37" s="115">
        <v>38</v>
      </c>
      <c r="J37" s="115">
        <v>24</v>
      </c>
      <c r="K37" s="115">
        <v>67</v>
      </c>
      <c r="M37" s="114" t="s">
        <v>88</v>
      </c>
      <c r="N37" s="115">
        <v>267</v>
      </c>
      <c r="O37" s="115">
        <v>1196</v>
      </c>
      <c r="P37" s="115">
        <v>3167</v>
      </c>
      <c r="Q37" s="115">
        <v>4630</v>
      </c>
    </row>
    <row r="38" spans="1:17" x14ac:dyDescent="0.3">
      <c r="A38" s="114" t="s">
        <v>9</v>
      </c>
      <c r="B38" s="115">
        <v>603</v>
      </c>
      <c r="C38" s="115">
        <v>540</v>
      </c>
      <c r="D38" s="115">
        <v>7139</v>
      </c>
      <c r="E38" s="115">
        <v>8282</v>
      </c>
      <c r="G38" s="114" t="s">
        <v>9</v>
      </c>
      <c r="H38" s="115">
        <v>7</v>
      </c>
      <c r="I38" s="115">
        <v>17</v>
      </c>
      <c r="J38" s="115">
        <v>34</v>
      </c>
      <c r="K38" s="115">
        <v>58</v>
      </c>
      <c r="M38" s="114" t="s">
        <v>9</v>
      </c>
      <c r="N38" s="115">
        <v>937</v>
      </c>
      <c r="O38" s="115">
        <v>755</v>
      </c>
      <c r="P38" s="115">
        <v>8683</v>
      </c>
      <c r="Q38" s="115">
        <v>10375</v>
      </c>
    </row>
    <row r="39" spans="1:17" ht="16.8" x14ac:dyDescent="0.3">
      <c r="A39" s="114" t="s">
        <v>89</v>
      </c>
      <c r="B39" s="115">
        <v>974</v>
      </c>
      <c r="C39" s="115">
        <v>3833</v>
      </c>
      <c r="D39" s="115">
        <v>12599</v>
      </c>
      <c r="E39" s="115">
        <v>17406</v>
      </c>
      <c r="G39" s="114" t="s">
        <v>89</v>
      </c>
      <c r="H39" s="115">
        <v>37</v>
      </c>
      <c r="I39" s="115">
        <v>135</v>
      </c>
      <c r="J39" s="115">
        <v>135</v>
      </c>
      <c r="K39" s="115">
        <v>307</v>
      </c>
      <c r="M39" s="114" t="s">
        <v>89</v>
      </c>
      <c r="N39" s="115">
        <v>1822</v>
      </c>
      <c r="O39" s="115">
        <v>5700</v>
      </c>
      <c r="P39" s="115">
        <v>16072</v>
      </c>
      <c r="Q39" s="115">
        <v>23594</v>
      </c>
    </row>
    <row r="40" spans="1:17" x14ac:dyDescent="0.3">
      <c r="A40" s="114" t="s">
        <v>12</v>
      </c>
      <c r="B40" s="115">
        <v>595</v>
      </c>
      <c r="C40" s="115">
        <v>3109</v>
      </c>
      <c r="D40" s="115">
        <v>12803</v>
      </c>
      <c r="E40" s="115">
        <v>16507</v>
      </c>
      <c r="G40" s="114" t="s">
        <v>12</v>
      </c>
      <c r="H40" s="115">
        <v>7</v>
      </c>
      <c r="I40" s="115">
        <v>112</v>
      </c>
      <c r="J40" s="115">
        <v>130</v>
      </c>
      <c r="K40" s="115">
        <v>249</v>
      </c>
      <c r="M40" s="114" t="s">
        <v>12</v>
      </c>
      <c r="N40" s="115">
        <v>1011</v>
      </c>
      <c r="O40" s="115">
        <v>4701</v>
      </c>
      <c r="P40" s="115">
        <v>16310</v>
      </c>
      <c r="Q40" s="115">
        <v>22022</v>
      </c>
    </row>
    <row r="41" spans="1:17" x14ac:dyDescent="0.3">
      <c r="A41" s="114" t="s">
        <v>13</v>
      </c>
      <c r="B41" s="115">
        <v>90</v>
      </c>
      <c r="C41" s="115">
        <v>703</v>
      </c>
      <c r="D41" s="115">
        <v>1589</v>
      </c>
      <c r="E41" s="115">
        <v>2382</v>
      </c>
      <c r="G41" s="114" t="s">
        <v>13</v>
      </c>
      <c r="H41" s="115">
        <v>3</v>
      </c>
      <c r="I41" s="115">
        <v>18</v>
      </c>
      <c r="J41" s="115">
        <v>14</v>
      </c>
      <c r="K41" s="115">
        <v>35</v>
      </c>
      <c r="M41" s="114" t="s">
        <v>13</v>
      </c>
      <c r="N41" s="115">
        <v>139</v>
      </c>
      <c r="O41" s="115">
        <v>1045</v>
      </c>
      <c r="P41" s="115">
        <v>2153</v>
      </c>
      <c r="Q41" s="115">
        <v>3337</v>
      </c>
    </row>
    <row r="42" spans="1:17" x14ac:dyDescent="0.3">
      <c r="A42" s="114" t="s">
        <v>14</v>
      </c>
      <c r="B42" s="115">
        <v>204</v>
      </c>
      <c r="C42" s="115">
        <v>1308</v>
      </c>
      <c r="D42" s="115">
        <v>3673</v>
      </c>
      <c r="E42" s="115">
        <v>5185</v>
      </c>
      <c r="G42" s="114" t="s">
        <v>14</v>
      </c>
      <c r="H42" s="115">
        <v>6</v>
      </c>
      <c r="I42" s="115">
        <v>47</v>
      </c>
      <c r="J42" s="115">
        <v>47</v>
      </c>
      <c r="K42" s="115">
        <v>100</v>
      </c>
      <c r="M42" s="114" t="s">
        <v>14</v>
      </c>
      <c r="N42" s="115">
        <v>380</v>
      </c>
      <c r="O42" s="115">
        <v>2074</v>
      </c>
      <c r="P42" s="115">
        <v>4952</v>
      </c>
      <c r="Q42" s="115">
        <v>7406</v>
      </c>
    </row>
    <row r="43" spans="1:17" x14ac:dyDescent="0.3">
      <c r="A43" s="114" t="s">
        <v>15</v>
      </c>
      <c r="B43" s="115">
        <v>1344</v>
      </c>
      <c r="C43" s="115">
        <v>3105</v>
      </c>
      <c r="D43" s="115">
        <v>15490</v>
      </c>
      <c r="E43" s="115">
        <v>19939</v>
      </c>
      <c r="G43" s="114" t="s">
        <v>15</v>
      </c>
      <c r="H43" s="115">
        <v>34</v>
      </c>
      <c r="I43" s="115">
        <v>142</v>
      </c>
      <c r="J43" s="115">
        <v>171</v>
      </c>
      <c r="K43" s="115">
        <v>347</v>
      </c>
      <c r="M43" s="114" t="s">
        <v>15</v>
      </c>
      <c r="N43" s="115">
        <v>2199</v>
      </c>
      <c r="O43" s="115">
        <v>5068</v>
      </c>
      <c r="P43" s="115">
        <v>20497</v>
      </c>
      <c r="Q43" s="115">
        <v>27764</v>
      </c>
    </row>
    <row r="44" spans="1:17" x14ac:dyDescent="0.3">
      <c r="A44" s="114" t="s">
        <v>17</v>
      </c>
      <c r="B44" s="115">
        <v>233</v>
      </c>
      <c r="C44" s="115">
        <v>792</v>
      </c>
      <c r="D44" s="115">
        <v>2012</v>
      </c>
      <c r="E44" s="115">
        <v>3037</v>
      </c>
      <c r="G44" s="114" t="s">
        <v>17</v>
      </c>
      <c r="H44" s="115">
        <v>5</v>
      </c>
      <c r="I44" s="115">
        <v>42</v>
      </c>
      <c r="J44" s="115">
        <v>29</v>
      </c>
      <c r="K44" s="115">
        <v>76</v>
      </c>
      <c r="M44" s="114" t="s">
        <v>17</v>
      </c>
      <c r="N44" s="115">
        <v>417</v>
      </c>
      <c r="O44" s="115">
        <v>1317</v>
      </c>
      <c r="P44" s="115">
        <v>2850</v>
      </c>
      <c r="Q44" s="115">
        <v>4584</v>
      </c>
    </row>
    <row r="45" spans="1:17" x14ac:dyDescent="0.3">
      <c r="A45" s="114" t="s">
        <v>18</v>
      </c>
      <c r="B45" s="115">
        <v>8</v>
      </c>
      <c r="C45" s="115">
        <v>236</v>
      </c>
      <c r="D45" s="115">
        <v>235</v>
      </c>
      <c r="E45" s="115">
        <v>479</v>
      </c>
      <c r="G45" s="114" t="s">
        <v>18</v>
      </c>
      <c r="H45" s="115">
        <v>0</v>
      </c>
      <c r="I45" s="115">
        <v>15</v>
      </c>
      <c r="J45" s="115">
        <v>2</v>
      </c>
      <c r="K45" s="115">
        <v>17</v>
      </c>
      <c r="M45" s="114" t="s">
        <v>18</v>
      </c>
      <c r="N45" s="115">
        <v>19</v>
      </c>
      <c r="O45" s="115">
        <v>424</v>
      </c>
      <c r="P45" s="115">
        <v>343</v>
      </c>
      <c r="Q45" s="115">
        <v>786</v>
      </c>
    </row>
    <row r="46" spans="1:17" x14ac:dyDescent="0.3">
      <c r="A46" s="114" t="s">
        <v>19</v>
      </c>
      <c r="B46" s="115">
        <v>738</v>
      </c>
      <c r="C46" s="115">
        <v>1714</v>
      </c>
      <c r="D46" s="115">
        <v>7328</v>
      </c>
      <c r="E46" s="115">
        <v>9780</v>
      </c>
      <c r="G46" s="114" t="s">
        <v>19</v>
      </c>
      <c r="H46" s="115">
        <v>22</v>
      </c>
      <c r="I46" s="115">
        <v>85</v>
      </c>
      <c r="J46" s="115">
        <v>111</v>
      </c>
      <c r="K46" s="115">
        <v>218</v>
      </c>
      <c r="M46" s="114" t="s">
        <v>19</v>
      </c>
      <c r="N46" s="115">
        <v>1250</v>
      </c>
      <c r="O46" s="115">
        <v>2933</v>
      </c>
      <c r="P46" s="115">
        <v>10723</v>
      </c>
      <c r="Q46" s="115">
        <v>14906</v>
      </c>
    </row>
    <row r="47" spans="1:17" x14ac:dyDescent="0.3">
      <c r="A47" s="114" t="s">
        <v>20</v>
      </c>
      <c r="B47" s="115">
        <v>91</v>
      </c>
      <c r="C47" s="115">
        <v>2853</v>
      </c>
      <c r="D47" s="115">
        <v>6910</v>
      </c>
      <c r="E47" s="115">
        <v>9854</v>
      </c>
      <c r="G47" s="114" t="s">
        <v>20</v>
      </c>
      <c r="H47" s="115">
        <v>4</v>
      </c>
      <c r="I47" s="115">
        <v>180</v>
      </c>
      <c r="J47" s="115">
        <v>70</v>
      </c>
      <c r="K47" s="115">
        <v>254</v>
      </c>
      <c r="M47" s="114" t="s">
        <v>20</v>
      </c>
      <c r="N47" s="115">
        <v>174</v>
      </c>
      <c r="O47" s="115">
        <v>5423</v>
      </c>
      <c r="P47" s="115">
        <v>11027</v>
      </c>
      <c r="Q47" s="115">
        <v>16624</v>
      </c>
    </row>
    <row r="48" spans="1:17" x14ac:dyDescent="0.3">
      <c r="A48" s="114" t="s">
        <v>21</v>
      </c>
      <c r="B48" s="115">
        <v>30</v>
      </c>
      <c r="C48" s="115">
        <v>377</v>
      </c>
      <c r="D48" s="115">
        <v>538</v>
      </c>
      <c r="E48" s="115">
        <v>945</v>
      </c>
      <c r="G48" s="114" t="s">
        <v>21</v>
      </c>
      <c r="H48" s="115">
        <v>1</v>
      </c>
      <c r="I48" s="115">
        <v>32</v>
      </c>
      <c r="J48" s="115">
        <v>9</v>
      </c>
      <c r="K48" s="115">
        <v>42</v>
      </c>
      <c r="M48" s="114" t="s">
        <v>21</v>
      </c>
      <c r="N48" s="115">
        <v>43</v>
      </c>
      <c r="O48" s="115">
        <v>700</v>
      </c>
      <c r="P48" s="115">
        <v>776</v>
      </c>
      <c r="Q48" s="115">
        <v>1519</v>
      </c>
    </row>
    <row r="49" spans="1:17" x14ac:dyDescent="0.3">
      <c r="A49" s="114" t="s">
        <v>22</v>
      </c>
      <c r="B49" s="115">
        <v>288</v>
      </c>
      <c r="C49" s="115">
        <v>932</v>
      </c>
      <c r="D49" s="115">
        <v>1631</v>
      </c>
      <c r="E49" s="115">
        <v>2851</v>
      </c>
      <c r="G49" s="114" t="s">
        <v>22</v>
      </c>
      <c r="H49" s="115">
        <v>13</v>
      </c>
      <c r="I49" s="115">
        <v>66</v>
      </c>
      <c r="J49" s="115">
        <v>38</v>
      </c>
      <c r="K49" s="115">
        <v>117</v>
      </c>
      <c r="M49" s="114" t="s">
        <v>22</v>
      </c>
      <c r="N49" s="115">
        <v>455</v>
      </c>
      <c r="O49" s="115">
        <v>1791</v>
      </c>
      <c r="P49" s="115">
        <v>2622</v>
      </c>
      <c r="Q49" s="115">
        <v>4868</v>
      </c>
    </row>
    <row r="50" spans="1:17" x14ac:dyDescent="0.3">
      <c r="A50" s="114" t="s">
        <v>23</v>
      </c>
      <c r="B50" s="115">
        <v>682</v>
      </c>
      <c r="C50" s="115">
        <v>1535</v>
      </c>
      <c r="D50" s="115">
        <v>8850</v>
      </c>
      <c r="E50" s="115">
        <v>11067</v>
      </c>
      <c r="G50" s="114" t="s">
        <v>23</v>
      </c>
      <c r="H50" s="115">
        <v>18</v>
      </c>
      <c r="I50" s="115">
        <v>66</v>
      </c>
      <c r="J50" s="115">
        <v>108</v>
      </c>
      <c r="K50" s="115">
        <v>192</v>
      </c>
      <c r="M50" s="114" t="s">
        <v>23</v>
      </c>
      <c r="N50" s="115">
        <v>1136</v>
      </c>
      <c r="O50" s="115">
        <v>2792</v>
      </c>
      <c r="P50" s="115">
        <v>12673</v>
      </c>
      <c r="Q50" s="115">
        <v>16601</v>
      </c>
    </row>
    <row r="51" spans="1:17" x14ac:dyDescent="0.3">
      <c r="A51" s="114" t="s">
        <v>24</v>
      </c>
      <c r="B51" s="115">
        <v>0</v>
      </c>
      <c r="C51" s="115">
        <v>1261</v>
      </c>
      <c r="D51" s="115">
        <v>2247</v>
      </c>
      <c r="E51" s="115">
        <v>3508</v>
      </c>
      <c r="G51" s="114" t="s">
        <v>24</v>
      </c>
      <c r="H51" s="115">
        <v>0</v>
      </c>
      <c r="I51" s="115">
        <v>79</v>
      </c>
      <c r="J51" s="115">
        <v>27</v>
      </c>
      <c r="K51" s="115">
        <v>106</v>
      </c>
      <c r="M51" s="114" t="s">
        <v>24</v>
      </c>
      <c r="N51" s="115">
        <v>0</v>
      </c>
      <c r="O51" s="115">
        <v>2049</v>
      </c>
      <c r="P51" s="115">
        <v>3143</v>
      </c>
      <c r="Q51" s="115">
        <v>5192</v>
      </c>
    </row>
    <row r="52" spans="1:17" x14ac:dyDescent="0.3">
      <c r="A52" s="116" t="s">
        <v>26</v>
      </c>
      <c r="B52" s="117">
        <v>9360</v>
      </c>
      <c r="C52" s="117">
        <v>35324</v>
      </c>
      <c r="D52" s="117">
        <v>131107</v>
      </c>
      <c r="E52" s="117">
        <v>175791</v>
      </c>
      <c r="G52" s="116" t="s">
        <v>26</v>
      </c>
      <c r="H52" s="117">
        <v>274</v>
      </c>
      <c r="I52" s="117">
        <v>1546</v>
      </c>
      <c r="J52" s="117">
        <v>1463</v>
      </c>
      <c r="K52" s="117">
        <v>3283</v>
      </c>
      <c r="M52" s="116" t="s">
        <v>26</v>
      </c>
      <c r="N52" s="117">
        <v>15790</v>
      </c>
      <c r="O52" s="117">
        <v>56962</v>
      </c>
      <c r="P52" s="117">
        <v>176423</v>
      </c>
      <c r="Q52" s="117">
        <v>249175</v>
      </c>
    </row>
    <row r="53" spans="1:17" x14ac:dyDescent="0.3">
      <c r="A53" s="120"/>
      <c r="B53" s="120"/>
      <c r="C53" s="120"/>
      <c r="D53" s="120"/>
      <c r="E53" s="120"/>
      <c r="G53" s="120"/>
      <c r="H53" s="120"/>
      <c r="I53" s="120"/>
      <c r="J53" s="120"/>
      <c r="K53" s="120"/>
      <c r="M53" s="120"/>
      <c r="N53" s="120"/>
      <c r="O53" s="120"/>
      <c r="P53" s="120"/>
      <c r="Q53" s="120"/>
    </row>
    <row r="55" spans="1:17" x14ac:dyDescent="0.3">
      <c r="A55" s="111" t="s">
        <v>112</v>
      </c>
      <c r="G55" s="111" t="s">
        <v>112</v>
      </c>
      <c r="M55" s="111" t="s">
        <v>112</v>
      </c>
    </row>
    <row r="56" spans="1:17" x14ac:dyDescent="0.3">
      <c r="A56" s="111" t="s">
        <v>113</v>
      </c>
      <c r="G56" s="111" t="s">
        <v>113</v>
      </c>
      <c r="M56" s="111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F2" sqref="F2"/>
    </sheetView>
  </sheetViews>
  <sheetFormatPr defaultRowHeight="14.4" x14ac:dyDescent="0.3"/>
  <sheetData>
    <row r="1" spans="1:15" ht="15" thickBot="1" x14ac:dyDescent="0.35">
      <c r="A1" s="184" t="s">
        <v>157</v>
      </c>
      <c r="B1" s="185"/>
      <c r="C1" s="185"/>
      <c r="D1" s="185"/>
      <c r="E1" s="185"/>
      <c r="F1" s="185"/>
      <c r="G1" s="129"/>
      <c r="I1" s="191" t="s">
        <v>156</v>
      </c>
      <c r="J1" s="192"/>
      <c r="K1" s="192"/>
      <c r="L1" s="192"/>
      <c r="M1" s="192"/>
      <c r="N1" s="192"/>
      <c r="O1" s="145"/>
    </row>
    <row r="2" spans="1:15" ht="19.2" thickBot="1" x14ac:dyDescent="0.35">
      <c r="A2" s="186" t="s">
        <v>65</v>
      </c>
      <c r="B2" s="187"/>
      <c r="C2" s="130" t="s">
        <v>66</v>
      </c>
      <c r="D2" s="131" t="s">
        <v>67</v>
      </c>
      <c r="E2" s="131" t="s">
        <v>68</v>
      </c>
      <c r="F2" s="132" t="s">
        <v>69</v>
      </c>
      <c r="G2" s="129"/>
      <c r="I2" s="193" t="s">
        <v>65</v>
      </c>
      <c r="J2" s="194"/>
      <c r="K2" s="146" t="s">
        <v>66</v>
      </c>
      <c r="L2" s="147" t="s">
        <v>67</v>
      </c>
      <c r="M2" s="147" t="s">
        <v>68</v>
      </c>
      <c r="N2" s="148" t="s">
        <v>69</v>
      </c>
      <c r="O2" s="145"/>
    </row>
    <row r="3" spans="1:15" ht="15" thickBot="1" x14ac:dyDescent="0.35">
      <c r="A3" s="188" t="s">
        <v>70</v>
      </c>
      <c r="B3" s="133" t="s">
        <v>3</v>
      </c>
      <c r="C3" s="134">
        <v>233</v>
      </c>
      <c r="D3" s="135">
        <v>7.5040257648953306</v>
      </c>
      <c r="E3" s="135">
        <v>7.5040257648953306</v>
      </c>
      <c r="F3" s="136">
        <v>7.5040257648953306</v>
      </c>
      <c r="G3" s="129"/>
      <c r="I3" s="195" t="s">
        <v>70</v>
      </c>
      <c r="J3" s="149" t="s">
        <v>3</v>
      </c>
      <c r="K3" s="150">
        <v>15792</v>
      </c>
      <c r="L3" s="151">
        <v>6.3377144577104447</v>
      </c>
      <c r="M3" s="151">
        <v>6.3377144577104447</v>
      </c>
      <c r="N3" s="152">
        <v>6.3377144577104447</v>
      </c>
      <c r="O3" s="145"/>
    </row>
    <row r="4" spans="1:15" x14ac:dyDescent="0.3">
      <c r="A4" s="189"/>
      <c r="B4" s="137" t="s">
        <v>4</v>
      </c>
      <c r="C4" s="138">
        <v>3</v>
      </c>
      <c r="D4" s="139">
        <v>9.6618357487922704E-2</v>
      </c>
      <c r="E4" s="139">
        <v>9.6618357487922704E-2</v>
      </c>
      <c r="F4" s="140">
        <v>7.6006441223832528</v>
      </c>
      <c r="G4" s="129"/>
      <c r="I4" s="196"/>
      <c r="J4" s="153" t="s">
        <v>4</v>
      </c>
      <c r="K4" s="154">
        <v>386</v>
      </c>
      <c r="L4" s="155">
        <v>0.15491120698304406</v>
      </c>
      <c r="M4" s="155">
        <v>0.15491120698304406</v>
      </c>
      <c r="N4" s="156">
        <v>6.4926256646934881</v>
      </c>
      <c r="O4" s="145"/>
    </row>
    <row r="5" spans="1:15" x14ac:dyDescent="0.3">
      <c r="A5" s="189"/>
      <c r="B5" s="137" t="s">
        <v>5</v>
      </c>
      <c r="C5" s="138">
        <v>407</v>
      </c>
      <c r="D5" s="139">
        <v>13.107890499194847</v>
      </c>
      <c r="E5" s="139">
        <v>13.107890499194847</v>
      </c>
      <c r="F5" s="140">
        <v>20.708534621578099</v>
      </c>
      <c r="G5" s="129"/>
      <c r="I5" s="196"/>
      <c r="J5" s="153" t="s">
        <v>5</v>
      </c>
      <c r="K5" s="154">
        <v>45435</v>
      </c>
      <c r="L5" s="155">
        <v>18.234172770141466</v>
      </c>
      <c r="M5" s="155">
        <v>18.234172770141466</v>
      </c>
      <c r="N5" s="156">
        <v>24.726798434834954</v>
      </c>
      <c r="O5" s="145"/>
    </row>
    <row r="6" spans="1:15" ht="16.8" x14ac:dyDescent="0.3">
      <c r="A6" s="189"/>
      <c r="B6" s="137" t="s">
        <v>6</v>
      </c>
      <c r="C6" s="138">
        <v>66</v>
      </c>
      <c r="D6" s="139">
        <v>2.1256038647342996</v>
      </c>
      <c r="E6" s="139">
        <v>2.1256038647342996</v>
      </c>
      <c r="F6" s="140">
        <v>22.834138486312401</v>
      </c>
      <c r="G6" s="129"/>
      <c r="I6" s="196"/>
      <c r="J6" s="153" t="s">
        <v>6</v>
      </c>
      <c r="K6" s="154">
        <v>4212</v>
      </c>
      <c r="L6" s="155">
        <v>1.690378248219123</v>
      </c>
      <c r="M6" s="155">
        <v>1.690378248219123</v>
      </c>
      <c r="N6" s="156">
        <v>26.417176683054077</v>
      </c>
      <c r="O6" s="145"/>
    </row>
    <row r="7" spans="1:15" x14ac:dyDescent="0.3">
      <c r="A7" s="189"/>
      <c r="B7" s="137" t="s">
        <v>7</v>
      </c>
      <c r="C7" s="138">
        <v>331</v>
      </c>
      <c r="D7" s="139">
        <v>10.660225442834138</v>
      </c>
      <c r="E7" s="139">
        <v>10.660225442834138</v>
      </c>
      <c r="F7" s="140">
        <v>33.494363929146537</v>
      </c>
      <c r="G7" s="129"/>
      <c r="I7" s="196"/>
      <c r="J7" s="153" t="s">
        <v>7</v>
      </c>
      <c r="K7" s="154">
        <v>19142</v>
      </c>
      <c r="L7" s="155">
        <v>7.6821510986254644</v>
      </c>
      <c r="M7" s="155">
        <v>7.6821510986254644</v>
      </c>
      <c r="N7" s="156">
        <v>34.099327781679548</v>
      </c>
      <c r="O7" s="145"/>
    </row>
    <row r="8" spans="1:15" ht="16.8" x14ac:dyDescent="0.3">
      <c r="A8" s="189"/>
      <c r="B8" s="137" t="s">
        <v>8</v>
      </c>
      <c r="C8" s="138">
        <v>65</v>
      </c>
      <c r="D8" s="139">
        <v>2.0933977455716586</v>
      </c>
      <c r="E8" s="139">
        <v>2.0933977455716586</v>
      </c>
      <c r="F8" s="140">
        <v>35.587761674718202</v>
      </c>
      <c r="G8" s="129"/>
      <c r="I8" s="196"/>
      <c r="J8" s="153" t="s">
        <v>8</v>
      </c>
      <c r="K8" s="154">
        <v>4630</v>
      </c>
      <c r="L8" s="155">
        <v>1.8581318350556837</v>
      </c>
      <c r="M8" s="155">
        <v>1.8581318350556837</v>
      </c>
      <c r="N8" s="156">
        <v>35.957459616735228</v>
      </c>
      <c r="O8" s="145"/>
    </row>
    <row r="9" spans="1:15" x14ac:dyDescent="0.3">
      <c r="A9" s="189"/>
      <c r="B9" s="137" t="s">
        <v>9</v>
      </c>
      <c r="C9" s="138">
        <v>58</v>
      </c>
      <c r="D9" s="139">
        <v>1.8679549114331722</v>
      </c>
      <c r="E9" s="139">
        <v>1.8679549114331722</v>
      </c>
      <c r="F9" s="140">
        <v>37.455716586151368</v>
      </c>
      <c r="G9" s="129"/>
      <c r="I9" s="196"/>
      <c r="J9" s="153" t="s">
        <v>9</v>
      </c>
      <c r="K9" s="154">
        <v>10375</v>
      </c>
      <c r="L9" s="155">
        <v>4.1637403431323365</v>
      </c>
      <c r="M9" s="155">
        <v>4.1637403431323365</v>
      </c>
      <c r="N9" s="156">
        <v>40.121199959867567</v>
      </c>
      <c r="O9" s="145"/>
    </row>
    <row r="10" spans="1:15" ht="16.8" x14ac:dyDescent="0.3">
      <c r="A10" s="189"/>
      <c r="B10" s="137" t="s">
        <v>10</v>
      </c>
      <c r="C10" s="138">
        <v>296</v>
      </c>
      <c r="D10" s="139">
        <v>9.5330112721417066</v>
      </c>
      <c r="E10" s="139">
        <v>9.5330112721417066</v>
      </c>
      <c r="F10" s="140">
        <v>46.988727858293075</v>
      </c>
      <c r="G10" s="129"/>
      <c r="I10" s="196"/>
      <c r="J10" s="153" t="s">
        <v>10</v>
      </c>
      <c r="K10" s="154">
        <v>23594</v>
      </c>
      <c r="L10" s="155">
        <v>9.4688471957459619</v>
      </c>
      <c r="M10" s="155">
        <v>9.4688471957459619</v>
      </c>
      <c r="N10" s="156">
        <v>49.590047155613526</v>
      </c>
      <c r="O10" s="145"/>
    </row>
    <row r="11" spans="1:15" x14ac:dyDescent="0.3">
      <c r="A11" s="189"/>
      <c r="B11" s="137" t="s">
        <v>12</v>
      </c>
      <c r="C11" s="138">
        <v>239</v>
      </c>
      <c r="D11" s="139">
        <v>7.6972624798711751</v>
      </c>
      <c r="E11" s="139">
        <v>7.6972624798711751</v>
      </c>
      <c r="F11" s="140">
        <v>54.685990338164245</v>
      </c>
      <c r="G11" s="129"/>
      <c r="I11" s="196"/>
      <c r="J11" s="153" t="s">
        <v>12</v>
      </c>
      <c r="K11" s="154">
        <v>22022</v>
      </c>
      <c r="L11" s="155">
        <v>8.8379652854419586</v>
      </c>
      <c r="M11" s="155">
        <v>8.8379652854419586</v>
      </c>
      <c r="N11" s="156">
        <v>58.428012441055486</v>
      </c>
      <c r="O11" s="145"/>
    </row>
    <row r="12" spans="1:15" x14ac:dyDescent="0.3">
      <c r="A12" s="189"/>
      <c r="B12" s="137" t="s">
        <v>13</v>
      </c>
      <c r="C12" s="138">
        <v>33</v>
      </c>
      <c r="D12" s="139">
        <v>1.0628019323671498</v>
      </c>
      <c r="E12" s="139">
        <v>1.0628019323671498</v>
      </c>
      <c r="F12" s="140">
        <v>55.748792270531396</v>
      </c>
      <c r="G12" s="129"/>
      <c r="I12" s="196"/>
      <c r="J12" s="153" t="s">
        <v>13</v>
      </c>
      <c r="K12" s="154">
        <v>3337</v>
      </c>
      <c r="L12" s="155">
        <v>1.3392194240995283</v>
      </c>
      <c r="M12" s="155">
        <v>1.3392194240995283</v>
      </c>
      <c r="N12" s="156">
        <v>59.767231865155011</v>
      </c>
      <c r="O12" s="145"/>
    </row>
    <row r="13" spans="1:15" x14ac:dyDescent="0.3">
      <c r="A13" s="189"/>
      <c r="B13" s="137" t="s">
        <v>14</v>
      </c>
      <c r="C13" s="138">
        <v>97</v>
      </c>
      <c r="D13" s="139">
        <v>3.1239935587761676</v>
      </c>
      <c r="E13" s="139">
        <v>3.1239935587761676</v>
      </c>
      <c r="F13" s="140">
        <v>58.872785829307574</v>
      </c>
      <c r="G13" s="129"/>
      <c r="I13" s="196"/>
      <c r="J13" s="153" t="s">
        <v>14</v>
      </c>
      <c r="K13" s="154">
        <v>7406</v>
      </c>
      <c r="L13" s="155">
        <v>2.9722082873482494</v>
      </c>
      <c r="M13" s="155">
        <v>2.9722082873482494</v>
      </c>
      <c r="N13" s="156">
        <v>62.739440152503256</v>
      </c>
      <c r="O13" s="145"/>
    </row>
    <row r="14" spans="1:15" x14ac:dyDescent="0.3">
      <c r="A14" s="189"/>
      <c r="B14" s="137" t="s">
        <v>15</v>
      </c>
      <c r="C14" s="138">
        <v>336</v>
      </c>
      <c r="D14" s="139">
        <v>10.821256038647343</v>
      </c>
      <c r="E14" s="139">
        <v>10.821256038647343</v>
      </c>
      <c r="F14" s="140">
        <v>69.694041867954908</v>
      </c>
      <c r="G14" s="129"/>
      <c r="I14" s="196"/>
      <c r="J14" s="153" t="s">
        <v>15</v>
      </c>
      <c r="K14" s="154">
        <v>27764</v>
      </c>
      <c r="L14" s="155">
        <v>11.142369820407344</v>
      </c>
      <c r="M14" s="155">
        <v>11.142369820407344</v>
      </c>
      <c r="N14" s="156">
        <v>73.881809972910602</v>
      </c>
      <c r="O14" s="145"/>
    </row>
    <row r="15" spans="1:15" x14ac:dyDescent="0.3">
      <c r="A15" s="189"/>
      <c r="B15" s="137" t="s">
        <v>17</v>
      </c>
      <c r="C15" s="138">
        <v>75</v>
      </c>
      <c r="D15" s="139">
        <v>2.4154589371980677</v>
      </c>
      <c r="E15" s="139">
        <v>2.4154589371980677</v>
      </c>
      <c r="F15" s="140">
        <v>72.109500805152976</v>
      </c>
      <c r="G15" s="129"/>
      <c r="I15" s="196"/>
      <c r="J15" s="153" t="s">
        <v>17</v>
      </c>
      <c r="K15" s="154">
        <v>4584</v>
      </c>
      <c r="L15" s="155">
        <v>1.8396709140162535</v>
      </c>
      <c r="M15" s="155">
        <v>1.8396709140162535</v>
      </c>
      <c r="N15" s="156">
        <v>75.721480886926855</v>
      </c>
      <c r="O15" s="145"/>
    </row>
    <row r="16" spans="1:15" x14ac:dyDescent="0.3">
      <c r="A16" s="189"/>
      <c r="B16" s="137" t="s">
        <v>18</v>
      </c>
      <c r="C16" s="138">
        <v>15</v>
      </c>
      <c r="D16" s="139">
        <v>0.48309178743961351</v>
      </c>
      <c r="E16" s="139">
        <v>0.48309178743961351</v>
      </c>
      <c r="F16" s="140">
        <v>72.592592592592595</v>
      </c>
      <c r="G16" s="129"/>
      <c r="I16" s="196"/>
      <c r="J16" s="153" t="s">
        <v>18</v>
      </c>
      <c r="K16" s="154">
        <v>786</v>
      </c>
      <c r="L16" s="155">
        <v>0.3154409551520016</v>
      </c>
      <c r="M16" s="155">
        <v>0.3154409551520016</v>
      </c>
      <c r="N16" s="156">
        <v>76.036921842078868</v>
      </c>
      <c r="O16" s="145"/>
    </row>
    <row r="17" spans="1:15" x14ac:dyDescent="0.3">
      <c r="A17" s="189"/>
      <c r="B17" s="137" t="s">
        <v>19</v>
      </c>
      <c r="C17" s="138">
        <v>208</v>
      </c>
      <c r="D17" s="139">
        <v>6.6988727858293071</v>
      </c>
      <c r="E17" s="139">
        <v>6.6988727858293071</v>
      </c>
      <c r="F17" s="140">
        <v>79.291465378421904</v>
      </c>
      <c r="G17" s="129"/>
      <c r="I17" s="196"/>
      <c r="J17" s="153" t="s">
        <v>19</v>
      </c>
      <c r="K17" s="154">
        <v>14906</v>
      </c>
      <c r="L17" s="155">
        <v>5.9821410655162035</v>
      </c>
      <c r="M17" s="155">
        <v>5.9821410655162035</v>
      </c>
      <c r="N17" s="156">
        <v>82.019062907595071</v>
      </c>
      <c r="O17" s="145"/>
    </row>
    <row r="18" spans="1:15" x14ac:dyDescent="0.3">
      <c r="A18" s="189"/>
      <c r="B18" s="137" t="s">
        <v>20</v>
      </c>
      <c r="C18" s="138">
        <v>227</v>
      </c>
      <c r="D18" s="139">
        <v>7.3107890499194843</v>
      </c>
      <c r="E18" s="139">
        <v>7.3107890499194843</v>
      </c>
      <c r="F18" s="140">
        <v>86.602254428341382</v>
      </c>
      <c r="G18" s="129"/>
      <c r="I18" s="196"/>
      <c r="J18" s="153" t="s">
        <v>20</v>
      </c>
      <c r="K18" s="154">
        <v>16624</v>
      </c>
      <c r="L18" s="155">
        <v>6.671616333901877</v>
      </c>
      <c r="M18" s="155">
        <v>6.671616333901877</v>
      </c>
      <c r="N18" s="156">
        <v>88.690679241496937</v>
      </c>
      <c r="O18" s="145"/>
    </row>
    <row r="19" spans="1:15" x14ac:dyDescent="0.3">
      <c r="A19" s="189"/>
      <c r="B19" s="137" t="s">
        <v>21</v>
      </c>
      <c r="C19" s="138">
        <v>40</v>
      </c>
      <c r="D19" s="139">
        <v>1.288244766505636</v>
      </c>
      <c r="E19" s="139">
        <v>1.288244766505636</v>
      </c>
      <c r="F19" s="140">
        <v>87.89049919484701</v>
      </c>
      <c r="G19" s="129"/>
      <c r="I19" s="196"/>
      <c r="J19" s="153" t="s">
        <v>21</v>
      </c>
      <c r="K19" s="154">
        <v>1519</v>
      </c>
      <c r="L19" s="155">
        <v>0.60961171867161634</v>
      </c>
      <c r="M19" s="155">
        <v>0.60961171867161634</v>
      </c>
      <c r="N19" s="156">
        <v>89.300290960168553</v>
      </c>
      <c r="O19" s="145"/>
    </row>
    <row r="20" spans="1:15" x14ac:dyDescent="0.3">
      <c r="A20" s="189"/>
      <c r="B20" s="137" t="s">
        <v>22</v>
      </c>
      <c r="C20" s="138">
        <v>98</v>
      </c>
      <c r="D20" s="139">
        <v>3.1561996779388082</v>
      </c>
      <c r="E20" s="139">
        <v>3.1561996779388082</v>
      </c>
      <c r="F20" s="140">
        <v>91.046698872785825</v>
      </c>
      <c r="G20" s="129"/>
      <c r="I20" s="196"/>
      <c r="J20" s="153" t="s">
        <v>22</v>
      </c>
      <c r="K20" s="154">
        <v>4868</v>
      </c>
      <c r="L20" s="155">
        <v>1.9536470352162136</v>
      </c>
      <c r="M20" s="155">
        <v>1.9536470352162136</v>
      </c>
      <c r="N20" s="156">
        <v>91.253937995384774</v>
      </c>
      <c r="O20" s="145"/>
    </row>
    <row r="21" spans="1:15" x14ac:dyDescent="0.3">
      <c r="A21" s="189"/>
      <c r="B21" s="137" t="s">
        <v>23</v>
      </c>
      <c r="C21" s="138">
        <v>179</v>
      </c>
      <c r="D21" s="139">
        <v>5.7648953301127213</v>
      </c>
      <c r="E21" s="139">
        <v>5.7648953301127213</v>
      </c>
      <c r="F21" s="140">
        <v>96.811594202898561</v>
      </c>
      <c r="G21" s="129"/>
      <c r="I21" s="196"/>
      <c r="J21" s="153" t="s">
        <v>23</v>
      </c>
      <c r="K21" s="154">
        <v>16601</v>
      </c>
      <c r="L21" s="155">
        <v>6.6623858733821608</v>
      </c>
      <c r="M21" s="155">
        <v>6.6623858733821608</v>
      </c>
      <c r="N21" s="156">
        <v>97.916323868766924</v>
      </c>
      <c r="O21" s="145"/>
    </row>
    <row r="22" spans="1:15" x14ac:dyDescent="0.3">
      <c r="A22" s="189"/>
      <c r="B22" s="137" t="s">
        <v>24</v>
      </c>
      <c r="C22" s="138">
        <v>99</v>
      </c>
      <c r="D22" s="139">
        <v>3.1884057971014492</v>
      </c>
      <c r="E22" s="139">
        <v>3.1884057971014492</v>
      </c>
      <c r="F22" s="140">
        <v>100</v>
      </c>
      <c r="G22" s="129"/>
      <c r="I22" s="196"/>
      <c r="J22" s="153" t="s">
        <v>24</v>
      </c>
      <c r="K22" s="154">
        <v>5192</v>
      </c>
      <c r="L22" s="155">
        <v>2.0836761312330689</v>
      </c>
      <c r="M22" s="155">
        <v>2.0836761312330689</v>
      </c>
      <c r="N22" s="156">
        <v>100</v>
      </c>
      <c r="O22" s="145"/>
    </row>
    <row r="23" spans="1:15" ht="15" thickBot="1" x14ac:dyDescent="0.35">
      <c r="A23" s="190"/>
      <c r="B23" s="141" t="s">
        <v>26</v>
      </c>
      <c r="C23" s="142">
        <v>3105</v>
      </c>
      <c r="D23" s="143">
        <v>100</v>
      </c>
      <c r="E23" s="143">
        <v>100</v>
      </c>
      <c r="F23" s="144"/>
      <c r="G23" s="129"/>
      <c r="I23" s="197"/>
      <c r="J23" s="157" t="s">
        <v>26</v>
      </c>
      <c r="K23" s="158">
        <v>249175</v>
      </c>
      <c r="L23" s="159">
        <v>100</v>
      </c>
      <c r="M23" s="159">
        <v>100</v>
      </c>
      <c r="N23" s="160"/>
      <c r="O23" s="145"/>
    </row>
  </sheetData>
  <mergeCells count="6"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Tab. RF.IS.1.4.1a-b-c-d</vt:lpstr>
      <vt:lpstr>RF.IS.1.4.1b</vt:lpstr>
      <vt:lpstr>RF.IS.1.4.1c</vt:lpstr>
      <vt:lpstr>RF.IS.1.4.1d</vt:lpstr>
      <vt:lpstr>ISTAT 16 senza IncMort</vt:lpstr>
      <vt:lpstr>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2017-11-07T07:38:37Z</dcterms:modified>
</cp:coreProperties>
</file>